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6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7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1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2.xml" ContentType="application/vnd.openxmlformats-officedocument.drawingml.chart+xml"/>
  <Override PartName="/xl/drawings/drawing2.xml" ContentType="application/vnd.openxmlformats-officedocument.drawing+xml"/>
  <Override PartName="/xl/charts/chart43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4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3.xml" ContentType="application/vnd.openxmlformats-officedocument.drawing+xml"/>
  <Override PartName="/xl/charts/chart45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6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7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.xml" ContentType="application/vnd.openxmlformats-officedocument.drawing+xml"/>
  <Override PartName="/xl/charts/chart48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9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showInkAnnotation="0"/>
  <mc:AlternateContent xmlns:mc="http://schemas.openxmlformats.org/markup-compatibility/2006">
    <mc:Choice Requires="x15">
      <x15ac:absPath xmlns:x15ac="http://schemas.microsoft.com/office/spreadsheetml/2010/11/ac" url="/Users/Justin/Desktop/University/MASTERS DEGREE/"/>
    </mc:Choice>
  </mc:AlternateContent>
  <xr:revisionPtr revIDLastSave="0" documentId="13_ncr:1_{28C1E020-3F2D-FD43-9D52-2E8790A21DD5}" xr6:coauthVersionLast="47" xr6:coauthVersionMax="47" xr10:uidLastSave="{00000000-0000-0000-0000-000000000000}"/>
  <bookViews>
    <workbookView xWindow="0" yWindow="480" windowWidth="25240" windowHeight="13880" tabRatio="500" xr2:uid="{00000000-000D-0000-FFFF-FFFF00000000}"/>
  </bookViews>
  <sheets>
    <sheet name="UV Data" sheetId="28" r:id="rId1"/>
    <sheet name="Polyphenols (Folin Assay)" sheetId="31" r:id="rId2"/>
    <sheet name="FRAP" sheetId="32" r:id="rId3"/>
    <sheet name="ABTS (TEAC)" sheetId="3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31" l="1"/>
  <c r="F7" i="31"/>
  <c r="F4" i="31"/>
  <c r="J22" i="31"/>
  <c r="J25" i="31"/>
  <c r="J28" i="31"/>
  <c r="J31" i="31"/>
  <c r="J34" i="31"/>
  <c r="J37" i="31"/>
  <c r="H22" i="31"/>
  <c r="I22" i="31" s="1"/>
  <c r="G25" i="31"/>
  <c r="F25" i="31"/>
  <c r="H25" i="31" s="1"/>
  <c r="I25" i="31" s="1"/>
  <c r="F28" i="31"/>
  <c r="I25" i="32" l="1"/>
  <c r="G25" i="32"/>
  <c r="H25" i="32" s="1"/>
  <c r="E25" i="32"/>
  <c r="K19" i="31" l="1"/>
  <c r="J22" i="32"/>
  <c r="K19" i="33"/>
  <c r="E22" i="32"/>
  <c r="E37" i="33" l="1"/>
  <c r="E34" i="33"/>
  <c r="E31" i="33"/>
  <c r="E28" i="33"/>
  <c r="E25" i="33"/>
  <c r="E22" i="33"/>
  <c r="E19" i="33"/>
  <c r="E16" i="33"/>
  <c r="E13" i="33"/>
  <c r="E10" i="33"/>
  <c r="E7" i="33"/>
  <c r="E4" i="33"/>
  <c r="F19" i="33" s="1"/>
  <c r="F37" i="32"/>
  <c r="G37" i="32" s="1"/>
  <c r="H37" i="32" s="1"/>
  <c r="I37" i="32" s="1"/>
  <c r="J37" i="32" s="1"/>
  <c r="E37" i="32"/>
  <c r="E34" i="32"/>
  <c r="F34" i="32" s="1"/>
  <c r="G34" i="32" s="1"/>
  <c r="H34" i="32" s="1"/>
  <c r="I34" i="32" s="1"/>
  <c r="J34" i="32" s="1"/>
  <c r="F31" i="32"/>
  <c r="G31" i="32" s="1"/>
  <c r="H31" i="32" s="1"/>
  <c r="I31" i="32" s="1"/>
  <c r="J31" i="32" s="1"/>
  <c r="E31" i="32"/>
  <c r="E28" i="32"/>
  <c r="E19" i="32"/>
  <c r="F19" i="32" s="1"/>
  <c r="E16" i="32"/>
  <c r="E13" i="32"/>
  <c r="E10" i="32"/>
  <c r="E7" i="32"/>
  <c r="F7" i="32" s="1"/>
  <c r="E4" i="32"/>
  <c r="E37" i="31"/>
  <c r="E34" i="31"/>
  <c r="E31" i="31"/>
  <c r="E28" i="31"/>
  <c r="E25" i="31"/>
  <c r="E22" i="31"/>
  <c r="E19" i="31"/>
  <c r="F19" i="31" s="1"/>
  <c r="E16" i="31"/>
  <c r="E13" i="31"/>
  <c r="E10" i="31"/>
  <c r="E7" i="31"/>
  <c r="E4" i="31"/>
  <c r="F10" i="31" l="1"/>
  <c r="F10" i="32"/>
  <c r="F13" i="32"/>
  <c r="F28" i="32"/>
  <c r="F28" i="33"/>
  <c r="G28" i="33" s="1"/>
  <c r="H28" i="33" s="1"/>
  <c r="I28" i="33" s="1"/>
  <c r="J28" i="33" s="1"/>
  <c r="F4" i="32"/>
  <c r="F22" i="32"/>
  <c r="G22" i="32" s="1"/>
  <c r="H22" i="32" s="1"/>
  <c r="F16" i="32"/>
  <c r="F25" i="33"/>
  <c r="G25" i="33" s="1"/>
  <c r="H25" i="33" s="1"/>
  <c r="I25" i="33" s="1"/>
  <c r="J25" i="33" s="1"/>
  <c r="F31" i="33"/>
  <c r="G31" i="33" s="1"/>
  <c r="H31" i="33" s="1"/>
  <c r="I31" i="33" s="1"/>
  <c r="J31" i="33" s="1"/>
  <c r="F34" i="33"/>
  <c r="G34" i="33" s="1"/>
  <c r="H34" i="33" s="1"/>
  <c r="I34" i="33" s="1"/>
  <c r="J34" i="33" s="1"/>
  <c r="F22" i="33"/>
  <c r="F37" i="33"/>
  <c r="G37" i="33" s="1"/>
  <c r="H37" i="33" s="1"/>
  <c r="I37" i="33" s="1"/>
  <c r="J37" i="33" s="1"/>
  <c r="F4" i="33"/>
  <c r="F10" i="33"/>
  <c r="F16" i="33"/>
  <c r="F7" i="33"/>
  <c r="F13" i="33"/>
  <c r="F22" i="31"/>
  <c r="F31" i="31"/>
  <c r="G31" i="31" s="1"/>
  <c r="H31" i="31" s="1"/>
  <c r="I31" i="31" s="1"/>
  <c r="F13" i="31"/>
  <c r="F34" i="31"/>
  <c r="G34" i="31" s="1"/>
  <c r="H34" i="31" s="1"/>
  <c r="I34" i="31" s="1"/>
  <c r="F37" i="31"/>
  <c r="G37" i="31" s="1"/>
  <c r="H37" i="31" s="1"/>
  <c r="I37" i="31" s="1"/>
  <c r="G28" i="31"/>
  <c r="H28" i="31" s="1"/>
  <c r="I28" i="31" s="1"/>
  <c r="F16" i="31"/>
  <c r="H22" i="33" l="1"/>
  <c r="I22" i="33" s="1"/>
  <c r="J22" i="33" s="1"/>
  <c r="G22" i="33"/>
  <c r="G28" i="32"/>
  <c r="H28" i="32" s="1"/>
  <c r="I28" i="32" s="1"/>
  <c r="J28" i="32" s="1"/>
</calcChain>
</file>

<file path=xl/sharedStrings.xml><?xml version="1.0" encoding="utf-8"?>
<sst xmlns="http://schemas.openxmlformats.org/spreadsheetml/2006/main" count="419" uniqueCount="169">
  <si>
    <t>Epsilon</t>
  </si>
  <si>
    <t>Theta</t>
  </si>
  <si>
    <t>Iota</t>
  </si>
  <si>
    <t>Kappa</t>
  </si>
  <si>
    <t>Xi</t>
  </si>
  <si>
    <t>DELTA</t>
  </si>
  <si>
    <t>Wavelength</t>
  </si>
  <si>
    <t>Iota - MeOH</t>
  </si>
  <si>
    <t>Iota - NaOMe</t>
  </si>
  <si>
    <t>Iota - AlCl3</t>
  </si>
  <si>
    <t>Iota - AlCl3/HCl</t>
  </si>
  <si>
    <t>Iota - NaOAc</t>
  </si>
  <si>
    <t>Iota - NaOAc/H3BO3</t>
  </si>
  <si>
    <t>Iota - NaOAc (10min)</t>
  </si>
  <si>
    <t>Iota - NaOAc/H3BO3 (10min)</t>
  </si>
  <si>
    <t xml:space="preserve">EXP1,5 </t>
  </si>
  <si>
    <t>EXP1,6</t>
  </si>
  <si>
    <t>EXP1,7</t>
  </si>
  <si>
    <t>EXP 1,8,1</t>
  </si>
  <si>
    <t>EXP 1,8,2</t>
  </si>
  <si>
    <t>EXP 1,8,3</t>
  </si>
  <si>
    <t>EXP 1,9</t>
  </si>
  <si>
    <t>EXP1,4</t>
  </si>
  <si>
    <t>EXP 1,8,4</t>
  </si>
  <si>
    <t>EXP 1,8,5</t>
  </si>
  <si>
    <t>EXP 1,8,6</t>
  </si>
  <si>
    <t>Sample:</t>
  </si>
  <si>
    <t>-</t>
  </si>
  <si>
    <t>A2-1-1</t>
  </si>
  <si>
    <t>1mg/ml</t>
  </si>
  <si>
    <t>A2-1-2</t>
  </si>
  <si>
    <t>A2-1-3</t>
  </si>
  <si>
    <t>0,25mg/ml</t>
  </si>
  <si>
    <t>A3-3-1</t>
  </si>
  <si>
    <t>A3-3-2</t>
  </si>
  <si>
    <t>A3-3-3</t>
  </si>
  <si>
    <t>A3-5-1</t>
  </si>
  <si>
    <t>A3-5-2</t>
  </si>
  <si>
    <t>A3-5-3</t>
  </si>
  <si>
    <t>A4-1-1</t>
  </si>
  <si>
    <t>A4-1-2</t>
  </si>
  <si>
    <t>A4-1-3</t>
  </si>
  <si>
    <t>A4-3-1</t>
  </si>
  <si>
    <t>A4-3-2</t>
  </si>
  <si>
    <t>A4-3-3</t>
  </si>
  <si>
    <t>CRUDE-1-1</t>
  </si>
  <si>
    <t>CRUDE-1-2</t>
  </si>
  <si>
    <t>CRUDE-1-3</t>
  </si>
  <si>
    <t>ID:</t>
  </si>
  <si>
    <t>Concentration (mg/L) (x):</t>
  </si>
  <si>
    <t>Abs:</t>
  </si>
  <si>
    <t>Ave. Abs:</t>
  </si>
  <si>
    <t>Abs - Blank (y):</t>
  </si>
  <si>
    <t>x Values (mg/L):</t>
  </si>
  <si>
    <t>mg/g:</t>
  </si>
  <si>
    <t>mgGAE/g</t>
  </si>
  <si>
    <t>STD-1</t>
  </si>
  <si>
    <t>Blank-1</t>
  </si>
  <si>
    <t>Blank-2</t>
  </si>
  <si>
    <t>Blank-3</t>
  </si>
  <si>
    <t>STD-2</t>
  </si>
  <si>
    <t>STD-2-1</t>
  </si>
  <si>
    <t>STD-2-2</t>
  </si>
  <si>
    <t>STD-2-3</t>
  </si>
  <si>
    <t>STD-3</t>
  </si>
  <si>
    <t>STD-3-1</t>
  </si>
  <si>
    <t>STD-3-2</t>
  </si>
  <si>
    <t>STD-3-3</t>
  </si>
  <si>
    <t>STD-4</t>
  </si>
  <si>
    <t>STD-4-1</t>
  </si>
  <si>
    <t>STD-4-2</t>
  </si>
  <si>
    <t>STD-4-3</t>
  </si>
  <si>
    <t>STD-5</t>
  </si>
  <si>
    <t>STD-5-1</t>
  </si>
  <si>
    <t>STD-5-2</t>
  </si>
  <si>
    <t>STD-5-3</t>
  </si>
  <si>
    <t>STD-6</t>
  </si>
  <si>
    <t>STD-6-1</t>
  </si>
  <si>
    <t>STD-6-2</t>
  </si>
  <si>
    <t>STD-6-3</t>
  </si>
  <si>
    <t>B9-1-1</t>
  </si>
  <si>
    <t>B9-1-2</t>
  </si>
  <si>
    <t>B9-1-3</t>
  </si>
  <si>
    <t>B12-1-1</t>
  </si>
  <si>
    <t>B12-1-2</t>
  </si>
  <si>
    <t>B12-1-3</t>
  </si>
  <si>
    <t>y = 0,0063x + 0,0576</t>
  </si>
  <si>
    <t>R² = 0,9986</t>
  </si>
  <si>
    <t>Polyphenols (Folin Assay)</t>
  </si>
  <si>
    <t>x Values (umol/L):</t>
  </si>
  <si>
    <t>umolAAE/g</t>
  </si>
  <si>
    <t>y = 0,0027x + 0,0174</t>
  </si>
  <si>
    <t>R² = 0,9959</t>
  </si>
  <si>
    <t>FRAP</t>
  </si>
  <si>
    <t>umolTE/g</t>
  </si>
  <si>
    <t>ABTS (TEAC)</t>
  </si>
  <si>
    <t>A3-1-1</t>
  </si>
  <si>
    <t>A3-1-2</t>
  </si>
  <si>
    <t>A3-1-3</t>
  </si>
  <si>
    <t>y = 0,0019x + 0,0664</t>
  </si>
  <si>
    <t>R² = 0,9876</t>
  </si>
  <si>
    <t>C1 - MeOH</t>
  </si>
  <si>
    <t>C1 - NaOMe</t>
  </si>
  <si>
    <t>C1 - AlCl3</t>
  </si>
  <si>
    <t>C1 - AlCl3/HCl</t>
  </si>
  <si>
    <t>C1 - NaOAc</t>
  </si>
  <si>
    <t>C1 - NaOAc (10min)</t>
  </si>
  <si>
    <t>C1 - NaOAc/H3BO3 (10min)</t>
  </si>
  <si>
    <t>C1 - NaOAc/H3BO3</t>
  </si>
  <si>
    <t>C2 - MeOH</t>
  </si>
  <si>
    <t>C2 - NaOMe</t>
  </si>
  <si>
    <t>C2 - AlCl3</t>
  </si>
  <si>
    <t>C2 - AlCl3/HCl</t>
  </si>
  <si>
    <t>C2 - NaOAc</t>
  </si>
  <si>
    <t>C2 - NaOAc (10min)</t>
  </si>
  <si>
    <t>C2 - NaOAc/H3BO3 (10min)</t>
  </si>
  <si>
    <t>C2 - NaOAc/H3BO3</t>
  </si>
  <si>
    <t>C3 - MeOH</t>
  </si>
  <si>
    <t>C3 - NaOMe</t>
  </si>
  <si>
    <t>C3 - AlCl3</t>
  </si>
  <si>
    <t>C3 - AlCl3/HCl</t>
  </si>
  <si>
    <t>C3 - NaOAc</t>
  </si>
  <si>
    <t>C3 - NaOAc (10min)</t>
  </si>
  <si>
    <t>C3 - NaOAc/H3BO3 (10min)</t>
  </si>
  <si>
    <t>C3 - NaOAc/H3BO3</t>
  </si>
  <si>
    <t>C4 - MeOH</t>
  </si>
  <si>
    <t>C4 - NaOMe</t>
  </si>
  <si>
    <t>C4 - AlCl3</t>
  </si>
  <si>
    <t>C4 - AlCl3/HCl</t>
  </si>
  <si>
    <t>C4 - NaOAc</t>
  </si>
  <si>
    <t>C4 - NaOAc (10min)</t>
  </si>
  <si>
    <t>C4 - NaOAc/H3BO3 (10min)</t>
  </si>
  <si>
    <t>C4 - NaOAc/H3BO3</t>
  </si>
  <si>
    <t>C5 - MeOH</t>
  </si>
  <si>
    <t>C5 - NaOMe</t>
  </si>
  <si>
    <t xml:space="preserve">C5 - AlCl3 </t>
  </si>
  <si>
    <t>C5 - AlCl3/HCl</t>
  </si>
  <si>
    <t>C5 - NaOAc</t>
  </si>
  <si>
    <t>C5 - NaOAc (10min)</t>
  </si>
  <si>
    <t>C5 - NaOAc/H3BO3 (10min)</t>
  </si>
  <si>
    <t>C5 - NaOAc/H3BO3</t>
  </si>
  <si>
    <t>C1</t>
  </si>
  <si>
    <t>C2</t>
  </si>
  <si>
    <t>C3</t>
  </si>
  <si>
    <t>C4</t>
  </si>
  <si>
    <t>C5</t>
  </si>
  <si>
    <t>±</t>
  </si>
  <si>
    <t>Total extract</t>
  </si>
  <si>
    <t>0.5mg/ml</t>
  </si>
  <si>
    <t>Helichrysum species</t>
  </si>
  <si>
    <t>Total phenolic content (mg GAE/g)</t>
  </si>
  <si>
    <t>FRAP Antioxidant activity (mg AAE/g)</t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</si>
  <si>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artvinense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</si>
  <si>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chionophilum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</si>
  <si>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compactum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</si>
  <si>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goulandriorum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</si>
  <si>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graveolens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</si>
  <si>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heywoodianum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</si>
  <si>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kitianum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</si>
  <si>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noeanum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</si>
  <si>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orientale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</si>
  <si>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pallasii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</si>
  <si>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peshmenianum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</si>
  <si>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 xml:space="preserve">arenarium </t>
    </r>
    <r>
      <rPr>
        <i/>
        <sz val="11"/>
        <color theme="1"/>
        <rFont val="Calibri"/>
        <family val="2"/>
      </rPr>
      <t>﻿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</si>
  <si>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 xml:space="preserve">armenium </t>
    </r>
    <r>
      <rPr>
        <i/>
        <sz val="11"/>
        <color theme="1"/>
        <rFont val="Calibri"/>
        <family val="2"/>
      </rPr>
      <t>﻿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</si>
  <si>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 xml:space="preserve">plicatum </t>
    </r>
    <r>
      <rPr>
        <i/>
        <sz val="11"/>
        <color theme="1"/>
        <rFont val="Calibri"/>
        <family val="2"/>
      </rPr>
      <t>﻿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</si>
  <si>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>polyphyllum</t>
    </r>
  </si>
  <si>
    <r>
      <t xml:space="preserve">H. </t>
    </r>
    <r>
      <rPr>
        <i/>
        <sz val="11"/>
        <color theme="1"/>
        <rFont val="Calibri"/>
        <family val="2"/>
      </rPr>
      <t>﻿</t>
    </r>
    <r>
      <rPr>
        <i/>
        <sz val="11"/>
        <color theme="1"/>
        <rFont val="Arial"/>
        <family val="2"/>
      </rPr>
      <t xml:space="preserve">stoechas </t>
    </r>
  </si>
  <si>
    <t>H. pandurifolium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</si>
</sst>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readingOrder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90F69B"/>
      <color rgb="FFFFFDD8"/>
      <color rgb="FFFCFF00"/>
      <color rgb="FFFEFFEE"/>
      <color rgb="FFFFFA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C1 - MeOH/NaOMe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Data'!$B$3:$B$30</c:f>
              <c:numCache>
                <c:formatCode>General</c:formatCode>
                <c:ptCount val="28"/>
                <c:pt idx="0">
                  <c:v>0.53800000000000003</c:v>
                </c:pt>
                <c:pt idx="1">
                  <c:v>0.51780000000000004</c:v>
                </c:pt>
                <c:pt idx="2">
                  <c:v>0.54020000000000001</c:v>
                </c:pt>
                <c:pt idx="3">
                  <c:v>0.84179999999999999</c:v>
                </c:pt>
                <c:pt idx="4">
                  <c:v>0.88100000000000001</c:v>
                </c:pt>
                <c:pt idx="5">
                  <c:v>0.52449999999999997</c:v>
                </c:pt>
                <c:pt idx="6">
                  <c:v>0.44779999999999998</c:v>
                </c:pt>
                <c:pt idx="7">
                  <c:v>0.44159999999999999</c:v>
                </c:pt>
                <c:pt idx="8">
                  <c:v>0.43930000000000002</c:v>
                </c:pt>
                <c:pt idx="9">
                  <c:v>0.41120000000000001</c:v>
                </c:pt>
                <c:pt idx="10">
                  <c:v>0.3931</c:v>
                </c:pt>
                <c:pt idx="11">
                  <c:v>0.39050000000000001</c:v>
                </c:pt>
                <c:pt idx="12">
                  <c:v>0.35720000000000002</c:v>
                </c:pt>
                <c:pt idx="13">
                  <c:v>0.28220000000000001</c:v>
                </c:pt>
                <c:pt idx="14">
                  <c:v>0.19869999999999999</c:v>
                </c:pt>
                <c:pt idx="15">
                  <c:v>0.1333</c:v>
                </c:pt>
                <c:pt idx="16">
                  <c:v>9.5299999999999996E-2</c:v>
                </c:pt>
                <c:pt idx="17">
                  <c:v>7.5999999999999998E-2</c:v>
                </c:pt>
                <c:pt idx="18">
                  <c:v>6.9199999999999998E-2</c:v>
                </c:pt>
                <c:pt idx="19">
                  <c:v>6.3600000000000004E-2</c:v>
                </c:pt>
                <c:pt idx="20">
                  <c:v>6.4199999999999993E-2</c:v>
                </c:pt>
                <c:pt idx="21">
                  <c:v>6.2600000000000003E-2</c:v>
                </c:pt>
                <c:pt idx="22">
                  <c:v>6.5000000000000002E-2</c:v>
                </c:pt>
                <c:pt idx="23">
                  <c:v>6.1400000000000003E-2</c:v>
                </c:pt>
                <c:pt idx="24">
                  <c:v>6.13E-2</c:v>
                </c:pt>
                <c:pt idx="25">
                  <c:v>5.9299999999999999E-2</c:v>
                </c:pt>
                <c:pt idx="26">
                  <c:v>6.0199999999999997E-2</c:v>
                </c:pt>
                <c:pt idx="27">
                  <c:v>6.13E-2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E2-E047-9AD5-7B40005C3134}"/>
            </c:ext>
          </c:extLst>
        </c:ser>
        <c:ser>
          <c:idx val="1"/>
          <c:order val="1"/>
          <c:tx>
            <c:v>MeOH/NaOMe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Data'!$C$3:$C$30</c:f>
              <c:numCache>
                <c:formatCode>General</c:formatCode>
                <c:ptCount val="28"/>
                <c:pt idx="0">
                  <c:v>1.0139</c:v>
                </c:pt>
                <c:pt idx="1">
                  <c:v>0.61639999999999995</c:v>
                </c:pt>
                <c:pt idx="2">
                  <c:v>0.51700000000000002</c:v>
                </c:pt>
                <c:pt idx="3">
                  <c:v>0.626</c:v>
                </c:pt>
                <c:pt idx="4">
                  <c:v>0.92900000000000005</c:v>
                </c:pt>
                <c:pt idx="5">
                  <c:v>1.1051</c:v>
                </c:pt>
                <c:pt idx="6">
                  <c:v>0.91700000000000004</c:v>
                </c:pt>
                <c:pt idx="7">
                  <c:v>0.53029999999999999</c:v>
                </c:pt>
                <c:pt idx="8">
                  <c:v>0.29559999999999997</c:v>
                </c:pt>
                <c:pt idx="9">
                  <c:v>0.1991</c:v>
                </c:pt>
                <c:pt idx="10">
                  <c:v>0.16220000000000001</c:v>
                </c:pt>
                <c:pt idx="11">
                  <c:v>0.17</c:v>
                </c:pt>
                <c:pt idx="12">
                  <c:v>0.20369999999999999</c:v>
                </c:pt>
                <c:pt idx="13">
                  <c:v>0.2346</c:v>
                </c:pt>
                <c:pt idx="14">
                  <c:v>0.25419999999999998</c:v>
                </c:pt>
                <c:pt idx="15">
                  <c:v>0.25169999999999998</c:v>
                </c:pt>
                <c:pt idx="16">
                  <c:v>0.23069999999999999</c:v>
                </c:pt>
                <c:pt idx="17">
                  <c:v>0.19259999999999999</c:v>
                </c:pt>
                <c:pt idx="18">
                  <c:v>0.1545</c:v>
                </c:pt>
                <c:pt idx="19">
                  <c:v>0.11700000000000001</c:v>
                </c:pt>
                <c:pt idx="20">
                  <c:v>8.6099999999999996E-2</c:v>
                </c:pt>
                <c:pt idx="21">
                  <c:v>6.6000000000000003E-2</c:v>
                </c:pt>
                <c:pt idx="22">
                  <c:v>5.3800000000000001E-2</c:v>
                </c:pt>
                <c:pt idx="23">
                  <c:v>4.2000000000000003E-2</c:v>
                </c:pt>
                <c:pt idx="24">
                  <c:v>3.7900000000000003E-2</c:v>
                </c:pt>
                <c:pt idx="25">
                  <c:v>3.5299999999999998E-2</c:v>
                </c:pt>
                <c:pt idx="26">
                  <c:v>3.3700000000000001E-2</c:v>
                </c:pt>
                <c:pt idx="27">
                  <c:v>3.3300000000000003E-2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E2-E047-9AD5-7B40005C3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21567"/>
        <c:axId val="2109212800"/>
      </c:scatterChart>
      <c:valAx>
        <c:axId val="55021567"/>
        <c:scaling>
          <c:orientation val="minMax"/>
          <c:max val="520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212800"/>
        <c:crosses val="autoZero"/>
        <c:crossBetween val="midCat"/>
      </c:valAx>
      <c:valAx>
        <c:axId val="21092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15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C2</a:t>
            </a:r>
            <a:r>
              <a:rPr lang="en-GB" sz="1400" b="0" i="0" u="none" strike="noStrike" baseline="0"/>
              <a:t> </a:t>
            </a:r>
            <a:r>
              <a:rPr lang="en-GB" sz="1400" b="0" i="0" u="none" strike="noStrike" baseline="0">
                <a:effectLst/>
              </a:rPr>
              <a:t>- MeOH/AlCl3/HCl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Data'!$L$3:$L$30</c:f>
              <c:numCache>
                <c:formatCode>General</c:formatCode>
                <c:ptCount val="28"/>
                <c:pt idx="0">
                  <c:v>1.0322</c:v>
                </c:pt>
                <c:pt idx="1">
                  <c:v>0.88300000000000001</c:v>
                </c:pt>
                <c:pt idx="2">
                  <c:v>0.78080000000000005</c:v>
                </c:pt>
                <c:pt idx="3">
                  <c:v>0.77200000000000002</c:v>
                </c:pt>
                <c:pt idx="4">
                  <c:v>1.2016</c:v>
                </c:pt>
                <c:pt idx="5">
                  <c:v>1.3209</c:v>
                </c:pt>
                <c:pt idx="6">
                  <c:v>0.84399999999999997</c:v>
                </c:pt>
                <c:pt idx="7">
                  <c:v>0.62709999999999999</c:v>
                </c:pt>
                <c:pt idx="8">
                  <c:v>0.67279999999999995</c:v>
                </c:pt>
                <c:pt idx="9">
                  <c:v>0.8216</c:v>
                </c:pt>
                <c:pt idx="10">
                  <c:v>0.75749999999999995</c:v>
                </c:pt>
                <c:pt idx="11">
                  <c:v>0.48709999999999998</c:v>
                </c:pt>
                <c:pt idx="12">
                  <c:v>0.43269999999999997</c:v>
                </c:pt>
                <c:pt idx="13">
                  <c:v>0.51649999999999996</c:v>
                </c:pt>
                <c:pt idx="14">
                  <c:v>0.59179999999999999</c:v>
                </c:pt>
                <c:pt idx="15">
                  <c:v>0.58789999999999998</c:v>
                </c:pt>
                <c:pt idx="16">
                  <c:v>0.48870000000000002</c:v>
                </c:pt>
                <c:pt idx="17">
                  <c:v>0.3266</c:v>
                </c:pt>
                <c:pt idx="18">
                  <c:v>0.20119999999999999</c:v>
                </c:pt>
                <c:pt idx="19">
                  <c:v>0.11700000000000001</c:v>
                </c:pt>
                <c:pt idx="20">
                  <c:v>7.2499999999999995E-2</c:v>
                </c:pt>
                <c:pt idx="21">
                  <c:v>5.2200000000000003E-2</c:v>
                </c:pt>
                <c:pt idx="22">
                  <c:v>4.4200000000000003E-2</c:v>
                </c:pt>
                <c:pt idx="23">
                  <c:v>3.5000000000000003E-2</c:v>
                </c:pt>
                <c:pt idx="24">
                  <c:v>3.39E-2</c:v>
                </c:pt>
                <c:pt idx="25">
                  <c:v>3.2300000000000002E-2</c:v>
                </c:pt>
                <c:pt idx="26">
                  <c:v>3.1800000000000002E-2</c:v>
                </c:pt>
                <c:pt idx="27">
                  <c:v>3.2199999999999999E-2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DF-4940-982C-9ABF2E57BECA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Data'!$N$3:$N$30</c:f>
              <c:numCache>
                <c:formatCode>General</c:formatCode>
                <c:ptCount val="28"/>
                <c:pt idx="0">
                  <c:v>1.0011000000000001</c:v>
                </c:pt>
                <c:pt idx="1">
                  <c:v>0.96640000000000004</c:v>
                </c:pt>
                <c:pt idx="2">
                  <c:v>1.0463</c:v>
                </c:pt>
                <c:pt idx="3">
                  <c:v>1.0383</c:v>
                </c:pt>
                <c:pt idx="4">
                  <c:v>0.92710000000000004</c:v>
                </c:pt>
                <c:pt idx="5">
                  <c:v>1.2236</c:v>
                </c:pt>
                <c:pt idx="6">
                  <c:v>1.0498000000000001</c:v>
                </c:pt>
                <c:pt idx="7">
                  <c:v>0.62160000000000004</c:v>
                </c:pt>
                <c:pt idx="8">
                  <c:v>0.47460000000000002</c:v>
                </c:pt>
                <c:pt idx="9">
                  <c:v>0.36309999999999998</c:v>
                </c:pt>
                <c:pt idx="10">
                  <c:v>0.4037</c:v>
                </c:pt>
                <c:pt idx="11">
                  <c:v>0.57099999999999995</c:v>
                </c:pt>
                <c:pt idx="12">
                  <c:v>0.72650000000000003</c:v>
                </c:pt>
                <c:pt idx="13">
                  <c:v>0.73299999999999998</c:v>
                </c:pt>
                <c:pt idx="14">
                  <c:v>0.5716</c:v>
                </c:pt>
                <c:pt idx="15">
                  <c:v>0.41339999999999999</c:v>
                </c:pt>
                <c:pt idx="16">
                  <c:v>0.4052</c:v>
                </c:pt>
                <c:pt idx="17">
                  <c:v>0.50560000000000005</c:v>
                </c:pt>
                <c:pt idx="18">
                  <c:v>0.61619999999999997</c:v>
                </c:pt>
                <c:pt idx="19">
                  <c:v>0.70279999999999998</c:v>
                </c:pt>
                <c:pt idx="20">
                  <c:v>0.72629999999999995</c:v>
                </c:pt>
                <c:pt idx="21">
                  <c:v>0.64839999999999998</c:v>
                </c:pt>
                <c:pt idx="22">
                  <c:v>0.48110000000000003</c:v>
                </c:pt>
                <c:pt idx="23">
                  <c:v>0.2928</c:v>
                </c:pt>
                <c:pt idx="24">
                  <c:v>0.17610000000000001</c:v>
                </c:pt>
                <c:pt idx="25">
                  <c:v>0.112</c:v>
                </c:pt>
                <c:pt idx="26">
                  <c:v>7.8600000000000003E-2</c:v>
                </c:pt>
                <c:pt idx="27">
                  <c:v>6.1699999999999998E-2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DF-4940-982C-9ABF2E57BECA}"/>
            </c:ext>
          </c:extLst>
        </c:ser>
        <c:ser>
          <c:idx val="2"/>
          <c:order val="2"/>
          <c:tx>
            <c:v>AlCl3/HCl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Data'!$O$3:$O$30</c:f>
              <c:numCache>
                <c:formatCode>General</c:formatCode>
                <c:ptCount val="28"/>
                <c:pt idx="0">
                  <c:v>0.9113</c:v>
                </c:pt>
                <c:pt idx="1">
                  <c:v>0.83850000000000002</c:v>
                </c:pt>
                <c:pt idx="2">
                  <c:v>0.83630000000000004</c:v>
                </c:pt>
                <c:pt idx="3">
                  <c:v>0.76370000000000005</c:v>
                </c:pt>
                <c:pt idx="4">
                  <c:v>0.70309999999999995</c:v>
                </c:pt>
                <c:pt idx="5">
                  <c:v>0.93710000000000004</c:v>
                </c:pt>
                <c:pt idx="6">
                  <c:v>0.91310000000000002</c:v>
                </c:pt>
                <c:pt idx="7">
                  <c:v>0.65939999999999999</c:v>
                </c:pt>
                <c:pt idx="8">
                  <c:v>0.54100000000000004</c:v>
                </c:pt>
                <c:pt idx="9">
                  <c:v>0.39510000000000001</c:v>
                </c:pt>
                <c:pt idx="10">
                  <c:v>0.44850000000000001</c:v>
                </c:pt>
                <c:pt idx="11">
                  <c:v>0.61270000000000002</c:v>
                </c:pt>
                <c:pt idx="12">
                  <c:v>0.73340000000000005</c:v>
                </c:pt>
                <c:pt idx="13">
                  <c:v>0.68689999999999996</c:v>
                </c:pt>
                <c:pt idx="14">
                  <c:v>0.4884</c:v>
                </c:pt>
                <c:pt idx="15">
                  <c:v>0.3392</c:v>
                </c:pt>
                <c:pt idx="16">
                  <c:v>0.3256</c:v>
                </c:pt>
                <c:pt idx="17">
                  <c:v>0.38750000000000001</c:v>
                </c:pt>
                <c:pt idx="18">
                  <c:v>0.45379999999999998</c:v>
                </c:pt>
                <c:pt idx="19">
                  <c:v>0.50860000000000005</c:v>
                </c:pt>
                <c:pt idx="20">
                  <c:v>0.53239999999999998</c:v>
                </c:pt>
                <c:pt idx="21">
                  <c:v>0.49969999999999998</c:v>
                </c:pt>
                <c:pt idx="22">
                  <c:v>0.40810000000000002</c:v>
                </c:pt>
                <c:pt idx="23">
                  <c:v>0.27989999999999998</c:v>
                </c:pt>
                <c:pt idx="24">
                  <c:v>0.19359999999999999</c:v>
                </c:pt>
                <c:pt idx="25">
                  <c:v>0.14219999999999999</c:v>
                </c:pt>
                <c:pt idx="26">
                  <c:v>0.1103</c:v>
                </c:pt>
                <c:pt idx="27">
                  <c:v>9.0399999999999994E-2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DF-4940-982C-9ABF2E57B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78288"/>
        <c:axId val="2126204960"/>
      </c:scatterChart>
      <c:valAx>
        <c:axId val="2126278288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04960"/>
        <c:crosses val="autoZero"/>
        <c:crossBetween val="midCat"/>
      </c:valAx>
      <c:valAx>
        <c:axId val="212620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7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C2</a:t>
            </a:r>
            <a:r>
              <a:rPr lang="en-GB" baseline="0"/>
              <a:t> - MeOH/NaOAc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Data'!$L$3:$L$30</c:f>
              <c:numCache>
                <c:formatCode>General</c:formatCode>
                <c:ptCount val="28"/>
                <c:pt idx="0">
                  <c:v>1.0322</c:v>
                </c:pt>
                <c:pt idx="1">
                  <c:v>0.88300000000000001</c:v>
                </c:pt>
                <c:pt idx="2">
                  <c:v>0.78080000000000005</c:v>
                </c:pt>
                <c:pt idx="3">
                  <c:v>0.77200000000000002</c:v>
                </c:pt>
                <c:pt idx="4">
                  <c:v>1.2016</c:v>
                </c:pt>
                <c:pt idx="5">
                  <c:v>1.3209</c:v>
                </c:pt>
                <c:pt idx="6">
                  <c:v>0.84399999999999997</c:v>
                </c:pt>
                <c:pt idx="7">
                  <c:v>0.62709999999999999</c:v>
                </c:pt>
                <c:pt idx="8">
                  <c:v>0.67279999999999995</c:v>
                </c:pt>
                <c:pt idx="9">
                  <c:v>0.8216</c:v>
                </c:pt>
                <c:pt idx="10">
                  <c:v>0.75749999999999995</c:v>
                </c:pt>
                <c:pt idx="11">
                  <c:v>0.48709999999999998</c:v>
                </c:pt>
                <c:pt idx="12">
                  <c:v>0.43269999999999997</c:v>
                </c:pt>
                <c:pt idx="13">
                  <c:v>0.51649999999999996</c:v>
                </c:pt>
                <c:pt idx="14">
                  <c:v>0.59179999999999999</c:v>
                </c:pt>
                <c:pt idx="15">
                  <c:v>0.58789999999999998</c:v>
                </c:pt>
                <c:pt idx="16">
                  <c:v>0.48870000000000002</c:v>
                </c:pt>
                <c:pt idx="17">
                  <c:v>0.3266</c:v>
                </c:pt>
                <c:pt idx="18">
                  <c:v>0.20119999999999999</c:v>
                </c:pt>
                <c:pt idx="19">
                  <c:v>0.11700000000000001</c:v>
                </c:pt>
                <c:pt idx="20">
                  <c:v>7.2499999999999995E-2</c:v>
                </c:pt>
                <c:pt idx="21">
                  <c:v>5.2200000000000003E-2</c:v>
                </c:pt>
                <c:pt idx="22">
                  <c:v>4.4200000000000003E-2</c:v>
                </c:pt>
                <c:pt idx="23">
                  <c:v>3.5000000000000003E-2</c:v>
                </c:pt>
                <c:pt idx="24">
                  <c:v>3.39E-2</c:v>
                </c:pt>
                <c:pt idx="25">
                  <c:v>3.2300000000000002E-2</c:v>
                </c:pt>
                <c:pt idx="26">
                  <c:v>3.1800000000000002E-2</c:v>
                </c:pt>
                <c:pt idx="27">
                  <c:v>3.2199999999999999E-2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B7-CB48-BD76-757541B36664}"/>
            </c:ext>
          </c:extLst>
        </c:ser>
        <c:ser>
          <c:idx val="1"/>
          <c:order val="1"/>
          <c:tx>
            <c:v>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Data'!$P$3:$P$30</c:f>
              <c:numCache>
                <c:formatCode>General</c:formatCode>
                <c:ptCount val="28"/>
                <c:pt idx="0">
                  <c:v>1.175</c:v>
                </c:pt>
                <c:pt idx="1">
                  <c:v>0.91490000000000005</c:v>
                </c:pt>
                <c:pt idx="2">
                  <c:v>1.083</c:v>
                </c:pt>
                <c:pt idx="3">
                  <c:v>1.1155999999999999</c:v>
                </c:pt>
                <c:pt idx="4">
                  <c:v>1.1315</c:v>
                </c:pt>
                <c:pt idx="5">
                  <c:v>1.0912999999999999</c:v>
                </c:pt>
                <c:pt idx="6">
                  <c:v>0.75780000000000003</c:v>
                </c:pt>
                <c:pt idx="7">
                  <c:v>0.51080000000000003</c:v>
                </c:pt>
                <c:pt idx="8">
                  <c:v>0.44590000000000002</c:v>
                </c:pt>
                <c:pt idx="9">
                  <c:v>0.4677</c:v>
                </c:pt>
                <c:pt idx="10">
                  <c:v>0.45710000000000001</c:v>
                </c:pt>
                <c:pt idx="11">
                  <c:v>0.3846</c:v>
                </c:pt>
                <c:pt idx="12">
                  <c:v>0.3468</c:v>
                </c:pt>
                <c:pt idx="13">
                  <c:v>0.34599999999999997</c:v>
                </c:pt>
                <c:pt idx="14">
                  <c:v>0.39439999999999997</c:v>
                </c:pt>
                <c:pt idx="15">
                  <c:v>0.47110000000000002</c:v>
                </c:pt>
                <c:pt idx="16">
                  <c:v>0.53500000000000003</c:v>
                </c:pt>
                <c:pt idx="17">
                  <c:v>0.59719999999999995</c:v>
                </c:pt>
                <c:pt idx="18">
                  <c:v>0.64419999999999999</c:v>
                </c:pt>
                <c:pt idx="19">
                  <c:v>0.6593</c:v>
                </c:pt>
                <c:pt idx="20">
                  <c:v>0.61439999999999995</c:v>
                </c:pt>
                <c:pt idx="21">
                  <c:v>0.4889</c:v>
                </c:pt>
                <c:pt idx="22">
                  <c:v>0.32190000000000002</c:v>
                </c:pt>
                <c:pt idx="23">
                  <c:v>0.1716</c:v>
                </c:pt>
                <c:pt idx="24">
                  <c:v>8.72E-2</c:v>
                </c:pt>
                <c:pt idx="25">
                  <c:v>5.5599999999999997E-2</c:v>
                </c:pt>
                <c:pt idx="26">
                  <c:v>4.58E-2</c:v>
                </c:pt>
                <c:pt idx="27">
                  <c:v>4.24E-2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B7-CB48-BD76-757541B3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78288"/>
        <c:axId val="2126204960"/>
      </c:scatterChart>
      <c:valAx>
        <c:axId val="2126278288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04960"/>
        <c:crosses val="autoZero"/>
        <c:crossBetween val="midCat"/>
      </c:valAx>
      <c:valAx>
        <c:axId val="212620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7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C2</a:t>
            </a:r>
            <a:r>
              <a:rPr lang="en-GB" baseline="0"/>
              <a:t> - MeOH/NaOAc (10min)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Data'!$L$3:$L$30</c:f>
              <c:numCache>
                <c:formatCode>General</c:formatCode>
                <c:ptCount val="28"/>
                <c:pt idx="0">
                  <c:v>1.0322</c:v>
                </c:pt>
                <c:pt idx="1">
                  <c:v>0.88300000000000001</c:v>
                </c:pt>
                <c:pt idx="2">
                  <c:v>0.78080000000000005</c:v>
                </c:pt>
                <c:pt idx="3">
                  <c:v>0.77200000000000002</c:v>
                </c:pt>
                <c:pt idx="4">
                  <c:v>1.2016</c:v>
                </c:pt>
                <c:pt idx="5">
                  <c:v>1.3209</c:v>
                </c:pt>
                <c:pt idx="6">
                  <c:v>0.84399999999999997</c:v>
                </c:pt>
                <c:pt idx="7">
                  <c:v>0.62709999999999999</c:v>
                </c:pt>
                <c:pt idx="8">
                  <c:v>0.67279999999999995</c:v>
                </c:pt>
                <c:pt idx="9">
                  <c:v>0.8216</c:v>
                </c:pt>
                <c:pt idx="10">
                  <c:v>0.75749999999999995</c:v>
                </c:pt>
                <c:pt idx="11">
                  <c:v>0.48709999999999998</c:v>
                </c:pt>
                <c:pt idx="12">
                  <c:v>0.43269999999999997</c:v>
                </c:pt>
                <c:pt idx="13">
                  <c:v>0.51649999999999996</c:v>
                </c:pt>
                <c:pt idx="14">
                  <c:v>0.59179999999999999</c:v>
                </c:pt>
                <c:pt idx="15">
                  <c:v>0.58789999999999998</c:v>
                </c:pt>
                <c:pt idx="16">
                  <c:v>0.48870000000000002</c:v>
                </c:pt>
                <c:pt idx="17">
                  <c:v>0.3266</c:v>
                </c:pt>
                <c:pt idx="18">
                  <c:v>0.20119999999999999</c:v>
                </c:pt>
                <c:pt idx="19">
                  <c:v>0.11700000000000001</c:v>
                </c:pt>
                <c:pt idx="20">
                  <c:v>7.2499999999999995E-2</c:v>
                </c:pt>
                <c:pt idx="21">
                  <c:v>5.2200000000000003E-2</c:v>
                </c:pt>
                <c:pt idx="22">
                  <c:v>4.4200000000000003E-2</c:v>
                </c:pt>
                <c:pt idx="23">
                  <c:v>3.5000000000000003E-2</c:v>
                </c:pt>
                <c:pt idx="24">
                  <c:v>3.39E-2</c:v>
                </c:pt>
                <c:pt idx="25">
                  <c:v>3.2300000000000002E-2</c:v>
                </c:pt>
                <c:pt idx="26">
                  <c:v>3.1800000000000002E-2</c:v>
                </c:pt>
                <c:pt idx="27">
                  <c:v>3.2199999999999999E-2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39-FF46-92D7-FB9C1F24BBBB}"/>
            </c:ext>
          </c:extLst>
        </c:ser>
        <c:ser>
          <c:idx val="1"/>
          <c:order val="1"/>
          <c:tx>
            <c:v>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Data'!$P$3:$P$30</c:f>
              <c:numCache>
                <c:formatCode>General</c:formatCode>
                <c:ptCount val="28"/>
                <c:pt idx="0">
                  <c:v>1.175</c:v>
                </c:pt>
                <c:pt idx="1">
                  <c:v>0.91490000000000005</c:v>
                </c:pt>
                <c:pt idx="2">
                  <c:v>1.083</c:v>
                </c:pt>
                <c:pt idx="3">
                  <c:v>1.1155999999999999</c:v>
                </c:pt>
                <c:pt idx="4">
                  <c:v>1.1315</c:v>
                </c:pt>
                <c:pt idx="5">
                  <c:v>1.0912999999999999</c:v>
                </c:pt>
                <c:pt idx="6">
                  <c:v>0.75780000000000003</c:v>
                </c:pt>
                <c:pt idx="7">
                  <c:v>0.51080000000000003</c:v>
                </c:pt>
                <c:pt idx="8">
                  <c:v>0.44590000000000002</c:v>
                </c:pt>
                <c:pt idx="9">
                  <c:v>0.4677</c:v>
                </c:pt>
                <c:pt idx="10">
                  <c:v>0.45710000000000001</c:v>
                </c:pt>
                <c:pt idx="11">
                  <c:v>0.3846</c:v>
                </c:pt>
                <c:pt idx="12">
                  <c:v>0.3468</c:v>
                </c:pt>
                <c:pt idx="13">
                  <c:v>0.34599999999999997</c:v>
                </c:pt>
                <c:pt idx="14">
                  <c:v>0.39439999999999997</c:v>
                </c:pt>
                <c:pt idx="15">
                  <c:v>0.47110000000000002</c:v>
                </c:pt>
                <c:pt idx="16">
                  <c:v>0.53500000000000003</c:v>
                </c:pt>
                <c:pt idx="17">
                  <c:v>0.59719999999999995</c:v>
                </c:pt>
                <c:pt idx="18">
                  <c:v>0.64419999999999999</c:v>
                </c:pt>
                <c:pt idx="19">
                  <c:v>0.6593</c:v>
                </c:pt>
                <c:pt idx="20">
                  <c:v>0.61439999999999995</c:v>
                </c:pt>
                <c:pt idx="21">
                  <c:v>0.4889</c:v>
                </c:pt>
                <c:pt idx="22">
                  <c:v>0.32190000000000002</c:v>
                </c:pt>
                <c:pt idx="23">
                  <c:v>0.1716</c:v>
                </c:pt>
                <c:pt idx="24">
                  <c:v>8.72E-2</c:v>
                </c:pt>
                <c:pt idx="25">
                  <c:v>5.5599999999999997E-2</c:v>
                </c:pt>
                <c:pt idx="26">
                  <c:v>4.58E-2</c:v>
                </c:pt>
                <c:pt idx="27">
                  <c:v>4.24E-2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39-FF46-92D7-FB9C1F24BBBB}"/>
            </c:ext>
          </c:extLst>
        </c:ser>
        <c:ser>
          <c:idx val="2"/>
          <c:order val="2"/>
          <c:tx>
            <c:v>NaOAc (10min)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Data'!$Q$3:$Q$30</c:f>
              <c:numCache>
                <c:formatCode>General</c:formatCode>
                <c:ptCount val="28"/>
                <c:pt idx="0">
                  <c:v>1.0827</c:v>
                </c:pt>
                <c:pt idx="1">
                  <c:v>0.8357</c:v>
                </c:pt>
                <c:pt idx="2">
                  <c:v>0.94069999999999998</c:v>
                </c:pt>
                <c:pt idx="3">
                  <c:v>0.96309999999999996</c:v>
                </c:pt>
                <c:pt idx="4">
                  <c:v>1.0391999999999999</c:v>
                </c:pt>
                <c:pt idx="5">
                  <c:v>1.0359</c:v>
                </c:pt>
                <c:pt idx="6">
                  <c:v>0.72560000000000002</c:v>
                </c:pt>
                <c:pt idx="7">
                  <c:v>0.50549999999999995</c:v>
                </c:pt>
                <c:pt idx="8">
                  <c:v>0.45939999999999998</c:v>
                </c:pt>
                <c:pt idx="9">
                  <c:v>0.49809999999999999</c:v>
                </c:pt>
                <c:pt idx="10">
                  <c:v>0.48859999999999998</c:v>
                </c:pt>
                <c:pt idx="11">
                  <c:v>0.39600000000000002</c:v>
                </c:pt>
                <c:pt idx="12">
                  <c:v>0.35389999999999999</c:v>
                </c:pt>
                <c:pt idx="13">
                  <c:v>0.36359999999999998</c:v>
                </c:pt>
                <c:pt idx="14">
                  <c:v>0.40810000000000002</c:v>
                </c:pt>
                <c:pt idx="15">
                  <c:v>0.4632</c:v>
                </c:pt>
                <c:pt idx="16">
                  <c:v>0.49419999999999997</c:v>
                </c:pt>
                <c:pt idx="17">
                  <c:v>0.51549999999999996</c:v>
                </c:pt>
                <c:pt idx="18">
                  <c:v>0.52700000000000002</c:v>
                </c:pt>
                <c:pt idx="19">
                  <c:v>0.52290000000000003</c:v>
                </c:pt>
                <c:pt idx="20">
                  <c:v>0.48220000000000002</c:v>
                </c:pt>
                <c:pt idx="21">
                  <c:v>0.3926</c:v>
                </c:pt>
                <c:pt idx="22">
                  <c:v>0.26989999999999997</c:v>
                </c:pt>
                <c:pt idx="23">
                  <c:v>0.15559999999999999</c:v>
                </c:pt>
                <c:pt idx="24">
                  <c:v>9.5699999999999993E-2</c:v>
                </c:pt>
                <c:pt idx="25">
                  <c:v>7.0699999999999999E-2</c:v>
                </c:pt>
                <c:pt idx="26">
                  <c:v>6.3700000000000007E-2</c:v>
                </c:pt>
                <c:pt idx="27">
                  <c:v>6.1899999999999997E-2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39-FF46-92D7-FB9C1F24B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78288"/>
        <c:axId val="2126204960"/>
      </c:scatterChart>
      <c:valAx>
        <c:axId val="2126278288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04960"/>
        <c:crosses val="autoZero"/>
        <c:crossBetween val="midCat"/>
      </c:valAx>
      <c:valAx>
        <c:axId val="212620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7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C2</a:t>
            </a:r>
            <a:r>
              <a:rPr lang="en-GB" baseline="0"/>
              <a:t> - MeOH/NaOAc/H3BO3 (10min)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Data'!$L$3:$L$30</c:f>
              <c:numCache>
                <c:formatCode>General</c:formatCode>
                <c:ptCount val="28"/>
                <c:pt idx="0">
                  <c:v>1.0322</c:v>
                </c:pt>
                <c:pt idx="1">
                  <c:v>0.88300000000000001</c:v>
                </c:pt>
                <c:pt idx="2">
                  <c:v>0.78080000000000005</c:v>
                </c:pt>
                <c:pt idx="3">
                  <c:v>0.77200000000000002</c:v>
                </c:pt>
                <c:pt idx="4">
                  <c:v>1.2016</c:v>
                </c:pt>
                <c:pt idx="5">
                  <c:v>1.3209</c:v>
                </c:pt>
                <c:pt idx="6">
                  <c:v>0.84399999999999997</c:v>
                </c:pt>
                <c:pt idx="7">
                  <c:v>0.62709999999999999</c:v>
                </c:pt>
                <c:pt idx="8">
                  <c:v>0.67279999999999995</c:v>
                </c:pt>
                <c:pt idx="9">
                  <c:v>0.8216</c:v>
                </c:pt>
                <c:pt idx="10">
                  <c:v>0.75749999999999995</c:v>
                </c:pt>
                <c:pt idx="11">
                  <c:v>0.48709999999999998</c:v>
                </c:pt>
                <c:pt idx="12">
                  <c:v>0.43269999999999997</c:v>
                </c:pt>
                <c:pt idx="13">
                  <c:v>0.51649999999999996</c:v>
                </c:pt>
                <c:pt idx="14">
                  <c:v>0.59179999999999999</c:v>
                </c:pt>
                <c:pt idx="15">
                  <c:v>0.58789999999999998</c:v>
                </c:pt>
                <c:pt idx="16">
                  <c:v>0.48870000000000002</c:v>
                </c:pt>
                <c:pt idx="17">
                  <c:v>0.3266</c:v>
                </c:pt>
                <c:pt idx="18">
                  <c:v>0.20119999999999999</c:v>
                </c:pt>
                <c:pt idx="19">
                  <c:v>0.11700000000000001</c:v>
                </c:pt>
                <c:pt idx="20">
                  <c:v>7.2499999999999995E-2</c:v>
                </c:pt>
                <c:pt idx="21">
                  <c:v>5.2200000000000003E-2</c:v>
                </c:pt>
                <c:pt idx="22">
                  <c:v>4.4200000000000003E-2</c:v>
                </c:pt>
                <c:pt idx="23">
                  <c:v>3.5000000000000003E-2</c:v>
                </c:pt>
                <c:pt idx="24">
                  <c:v>3.39E-2</c:v>
                </c:pt>
                <c:pt idx="25">
                  <c:v>3.2300000000000002E-2</c:v>
                </c:pt>
                <c:pt idx="26">
                  <c:v>3.1800000000000002E-2</c:v>
                </c:pt>
                <c:pt idx="27">
                  <c:v>3.2199999999999999E-2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36-4E46-9FFD-94C32302B558}"/>
            </c:ext>
          </c:extLst>
        </c:ser>
        <c:ser>
          <c:idx val="1"/>
          <c:order val="1"/>
          <c:tx>
            <c:v>NaOAc/H3BO3 (10min)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Data'!$R$3:$R$30</c:f>
              <c:numCache>
                <c:formatCode>General</c:formatCode>
                <c:ptCount val="28"/>
                <c:pt idx="0">
                  <c:v>1.0590999999999999</c:v>
                </c:pt>
                <c:pt idx="1">
                  <c:v>0.7792</c:v>
                </c:pt>
                <c:pt idx="2">
                  <c:v>0.70099999999999996</c:v>
                </c:pt>
                <c:pt idx="3">
                  <c:v>0.69489999999999996</c:v>
                </c:pt>
                <c:pt idx="4">
                  <c:v>0.9788</c:v>
                </c:pt>
                <c:pt idx="5">
                  <c:v>1.0559000000000001</c:v>
                </c:pt>
                <c:pt idx="6">
                  <c:v>0.6966</c:v>
                </c:pt>
                <c:pt idx="7">
                  <c:v>0.51339999999999997</c:v>
                </c:pt>
                <c:pt idx="8">
                  <c:v>0.52659999999999996</c:v>
                </c:pt>
                <c:pt idx="9">
                  <c:v>0.62629999999999997</c:v>
                </c:pt>
                <c:pt idx="10">
                  <c:v>0.59840000000000004</c:v>
                </c:pt>
                <c:pt idx="11">
                  <c:v>0.42320000000000002</c:v>
                </c:pt>
                <c:pt idx="12">
                  <c:v>0.36320000000000002</c:v>
                </c:pt>
                <c:pt idx="13">
                  <c:v>0.4138</c:v>
                </c:pt>
                <c:pt idx="14">
                  <c:v>0.46929999999999999</c:v>
                </c:pt>
                <c:pt idx="15">
                  <c:v>0.47889999999999999</c:v>
                </c:pt>
                <c:pt idx="16">
                  <c:v>0.42349999999999999</c:v>
                </c:pt>
                <c:pt idx="17">
                  <c:v>0.32179999999999997</c:v>
                </c:pt>
                <c:pt idx="18">
                  <c:v>0.23699999999999999</c:v>
                </c:pt>
                <c:pt idx="19">
                  <c:v>0.17799999999999999</c:v>
                </c:pt>
                <c:pt idx="20">
                  <c:v>0.1399</c:v>
                </c:pt>
                <c:pt idx="21">
                  <c:v>0.1147</c:v>
                </c:pt>
                <c:pt idx="22">
                  <c:v>9.2999999999999999E-2</c:v>
                </c:pt>
                <c:pt idx="23">
                  <c:v>7.2099999999999997E-2</c:v>
                </c:pt>
                <c:pt idx="24">
                  <c:v>6.2899999999999998E-2</c:v>
                </c:pt>
                <c:pt idx="25">
                  <c:v>5.8999999999999997E-2</c:v>
                </c:pt>
                <c:pt idx="26">
                  <c:v>5.5300000000000002E-2</c:v>
                </c:pt>
                <c:pt idx="27">
                  <c:v>5.3499999999999999E-2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36-4E46-9FFD-94C32302B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78288"/>
        <c:axId val="2126204960"/>
      </c:scatterChart>
      <c:valAx>
        <c:axId val="2126278288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04960"/>
        <c:crosses val="autoZero"/>
        <c:crossBetween val="midCat"/>
      </c:valAx>
      <c:valAx>
        <c:axId val="212620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7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C2</a:t>
            </a:r>
            <a:r>
              <a:rPr lang="en-GB" baseline="0"/>
              <a:t> - MeOH/NaOAc/H3BO3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Data'!$L$3:$L$30</c:f>
              <c:numCache>
                <c:formatCode>General</c:formatCode>
                <c:ptCount val="28"/>
                <c:pt idx="0">
                  <c:v>1.0322</c:v>
                </c:pt>
                <c:pt idx="1">
                  <c:v>0.88300000000000001</c:v>
                </c:pt>
                <c:pt idx="2">
                  <c:v>0.78080000000000005</c:v>
                </c:pt>
                <c:pt idx="3">
                  <c:v>0.77200000000000002</c:v>
                </c:pt>
                <c:pt idx="4">
                  <c:v>1.2016</c:v>
                </c:pt>
                <c:pt idx="5">
                  <c:v>1.3209</c:v>
                </c:pt>
                <c:pt idx="6">
                  <c:v>0.84399999999999997</c:v>
                </c:pt>
                <c:pt idx="7">
                  <c:v>0.62709999999999999</c:v>
                </c:pt>
                <c:pt idx="8">
                  <c:v>0.67279999999999995</c:v>
                </c:pt>
                <c:pt idx="9">
                  <c:v>0.8216</c:v>
                </c:pt>
                <c:pt idx="10">
                  <c:v>0.75749999999999995</c:v>
                </c:pt>
                <c:pt idx="11">
                  <c:v>0.48709999999999998</c:v>
                </c:pt>
                <c:pt idx="12">
                  <c:v>0.43269999999999997</c:v>
                </c:pt>
                <c:pt idx="13">
                  <c:v>0.51649999999999996</c:v>
                </c:pt>
                <c:pt idx="14">
                  <c:v>0.59179999999999999</c:v>
                </c:pt>
                <c:pt idx="15">
                  <c:v>0.58789999999999998</c:v>
                </c:pt>
                <c:pt idx="16">
                  <c:v>0.48870000000000002</c:v>
                </c:pt>
                <c:pt idx="17">
                  <c:v>0.3266</c:v>
                </c:pt>
                <c:pt idx="18">
                  <c:v>0.20119999999999999</c:v>
                </c:pt>
                <c:pt idx="19">
                  <c:v>0.11700000000000001</c:v>
                </c:pt>
                <c:pt idx="20">
                  <c:v>7.2499999999999995E-2</c:v>
                </c:pt>
                <c:pt idx="21">
                  <c:v>5.2200000000000003E-2</c:v>
                </c:pt>
                <c:pt idx="22">
                  <c:v>4.4200000000000003E-2</c:v>
                </c:pt>
                <c:pt idx="23">
                  <c:v>3.5000000000000003E-2</c:v>
                </c:pt>
                <c:pt idx="24">
                  <c:v>3.39E-2</c:v>
                </c:pt>
                <c:pt idx="25">
                  <c:v>3.2300000000000002E-2</c:v>
                </c:pt>
                <c:pt idx="26">
                  <c:v>3.1800000000000002E-2</c:v>
                </c:pt>
                <c:pt idx="27">
                  <c:v>3.2199999999999999E-2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FA-0947-B781-313052AC874B}"/>
            </c:ext>
          </c:extLst>
        </c:ser>
        <c:ser>
          <c:idx val="1"/>
          <c:order val="1"/>
          <c:tx>
            <c:v>NaOAc/H3BO3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Data'!$K$3:$K$29</c:f>
              <c:numCache>
                <c:formatCode>General</c:formatCode>
                <c:ptCount val="27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</c:numCache>
            </c:numRef>
          </c:xVal>
          <c:yVal>
            <c:numRef>
              <c:f>'UV Data'!$S$3:$S$30</c:f>
              <c:numCache>
                <c:formatCode>General</c:formatCode>
                <c:ptCount val="28"/>
                <c:pt idx="0">
                  <c:v>1.7025999999999999</c:v>
                </c:pt>
                <c:pt idx="1">
                  <c:v>0.99199999999999999</c:v>
                </c:pt>
                <c:pt idx="2">
                  <c:v>0.82730000000000004</c:v>
                </c:pt>
                <c:pt idx="3">
                  <c:v>0.8004</c:v>
                </c:pt>
                <c:pt idx="4">
                  <c:v>1.1814</c:v>
                </c:pt>
                <c:pt idx="5">
                  <c:v>1.2908999999999999</c:v>
                </c:pt>
                <c:pt idx="6">
                  <c:v>0.84219999999999995</c:v>
                </c:pt>
                <c:pt idx="7">
                  <c:v>0.62929999999999997</c:v>
                </c:pt>
                <c:pt idx="8">
                  <c:v>0.6502</c:v>
                </c:pt>
                <c:pt idx="9">
                  <c:v>0.78390000000000004</c:v>
                </c:pt>
                <c:pt idx="10">
                  <c:v>0.7581</c:v>
                </c:pt>
                <c:pt idx="11">
                  <c:v>0.53859999999999997</c:v>
                </c:pt>
                <c:pt idx="12">
                  <c:v>0.45629999999999998</c:v>
                </c:pt>
                <c:pt idx="13">
                  <c:v>0.51959999999999995</c:v>
                </c:pt>
                <c:pt idx="14">
                  <c:v>0.59050000000000002</c:v>
                </c:pt>
                <c:pt idx="15">
                  <c:v>0.59730000000000005</c:v>
                </c:pt>
                <c:pt idx="16">
                  <c:v>0.5171</c:v>
                </c:pt>
                <c:pt idx="17">
                  <c:v>0.378</c:v>
                </c:pt>
                <c:pt idx="18">
                  <c:v>0.25900000000000001</c:v>
                </c:pt>
                <c:pt idx="19">
                  <c:v>0.17480000000000001</c:v>
                </c:pt>
                <c:pt idx="20">
                  <c:v>0.12820000000000001</c:v>
                </c:pt>
                <c:pt idx="21">
                  <c:v>0.1022</c:v>
                </c:pt>
                <c:pt idx="22">
                  <c:v>9.1800000000000007E-2</c:v>
                </c:pt>
                <c:pt idx="23">
                  <c:v>7.9200000000000007E-2</c:v>
                </c:pt>
                <c:pt idx="24">
                  <c:v>7.5800000000000006E-2</c:v>
                </c:pt>
                <c:pt idx="25">
                  <c:v>7.0999999999999994E-2</c:v>
                </c:pt>
                <c:pt idx="26">
                  <c:v>6.93E-2</c:v>
                </c:pt>
                <c:pt idx="27">
                  <c:v>6.6900000000000001E-2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FA-0947-B781-313052AC8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78288"/>
        <c:axId val="2126204960"/>
      </c:scatterChart>
      <c:valAx>
        <c:axId val="2126278288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04960"/>
        <c:crosses val="autoZero"/>
        <c:crossBetween val="midCat"/>
      </c:valAx>
      <c:valAx>
        <c:axId val="212620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7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C3 - </a:t>
            </a:r>
            <a:r>
              <a:rPr lang="en-GB" sz="1400" b="0" i="0" u="none" strike="noStrike" baseline="0">
                <a:effectLst/>
              </a:rPr>
              <a:t>MeOH/NaOMe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Data'!$V$3:$V$30</c:f>
              <c:numCache>
                <c:formatCode>General</c:formatCode>
                <c:ptCount val="28"/>
                <c:pt idx="0">
                  <c:v>0.8</c:v>
                </c:pt>
                <c:pt idx="1">
                  <c:v>0.68379999999999996</c:v>
                </c:pt>
                <c:pt idx="2">
                  <c:v>0.79300000000000004</c:v>
                </c:pt>
                <c:pt idx="3">
                  <c:v>0.84199999999999997</c:v>
                </c:pt>
                <c:pt idx="4">
                  <c:v>0.70960000000000001</c:v>
                </c:pt>
                <c:pt idx="5">
                  <c:v>0.44969999999999999</c:v>
                </c:pt>
                <c:pt idx="6">
                  <c:v>0.40899999999999997</c:v>
                </c:pt>
                <c:pt idx="7">
                  <c:v>0.41289999999999999</c:v>
                </c:pt>
                <c:pt idx="8">
                  <c:v>0.42209999999999998</c:v>
                </c:pt>
                <c:pt idx="9">
                  <c:v>0.46100000000000002</c:v>
                </c:pt>
                <c:pt idx="10">
                  <c:v>0.52580000000000005</c:v>
                </c:pt>
                <c:pt idx="11">
                  <c:v>0.59299999999999997</c:v>
                </c:pt>
                <c:pt idx="12">
                  <c:v>0.65510000000000002</c:v>
                </c:pt>
                <c:pt idx="13">
                  <c:v>0.6663</c:v>
                </c:pt>
                <c:pt idx="14">
                  <c:v>0.60050000000000003</c:v>
                </c:pt>
                <c:pt idx="15">
                  <c:v>0.46150000000000002</c:v>
                </c:pt>
                <c:pt idx="16">
                  <c:v>0.31009999999999999</c:v>
                </c:pt>
                <c:pt idx="17">
                  <c:v>0.18260000000000001</c:v>
                </c:pt>
                <c:pt idx="18">
                  <c:v>0.11990000000000001</c:v>
                </c:pt>
                <c:pt idx="19">
                  <c:v>8.6599999999999996E-2</c:v>
                </c:pt>
                <c:pt idx="20">
                  <c:v>7.1199999999999999E-2</c:v>
                </c:pt>
                <c:pt idx="21">
                  <c:v>6.2600000000000003E-2</c:v>
                </c:pt>
                <c:pt idx="22">
                  <c:v>5.96E-2</c:v>
                </c:pt>
                <c:pt idx="23">
                  <c:v>5.3199999999999997E-2</c:v>
                </c:pt>
                <c:pt idx="24">
                  <c:v>5.1799999999999999E-2</c:v>
                </c:pt>
                <c:pt idx="25">
                  <c:v>0.05</c:v>
                </c:pt>
                <c:pt idx="26">
                  <c:v>5.04E-2</c:v>
                </c:pt>
                <c:pt idx="27">
                  <c:v>5.0799999999999998E-2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8B-0945-A440-182ED212E61B}"/>
            </c:ext>
          </c:extLst>
        </c:ser>
        <c:ser>
          <c:idx val="1"/>
          <c:order val="1"/>
          <c:tx>
            <c:v>NaOMe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Data'!$W$3:$W$30</c:f>
              <c:numCache>
                <c:formatCode>General</c:formatCode>
                <c:ptCount val="28"/>
                <c:pt idx="0">
                  <c:v>1.1546000000000001</c:v>
                </c:pt>
                <c:pt idx="1">
                  <c:v>0.91610000000000003</c:v>
                </c:pt>
                <c:pt idx="2">
                  <c:v>0.84719999999999995</c:v>
                </c:pt>
                <c:pt idx="3">
                  <c:v>1.0082</c:v>
                </c:pt>
                <c:pt idx="4">
                  <c:v>1.1674</c:v>
                </c:pt>
                <c:pt idx="5">
                  <c:v>0.88560000000000005</c:v>
                </c:pt>
                <c:pt idx="6">
                  <c:v>0.48809999999999998</c:v>
                </c:pt>
                <c:pt idx="7">
                  <c:v>0.40179999999999999</c:v>
                </c:pt>
                <c:pt idx="8">
                  <c:v>0.43130000000000002</c:v>
                </c:pt>
                <c:pt idx="9">
                  <c:v>0.4723</c:v>
                </c:pt>
                <c:pt idx="10">
                  <c:v>0.49080000000000001</c:v>
                </c:pt>
                <c:pt idx="11">
                  <c:v>0.47910000000000003</c:v>
                </c:pt>
                <c:pt idx="12">
                  <c:v>0.4874</c:v>
                </c:pt>
                <c:pt idx="13">
                  <c:v>0.54479999999999995</c:v>
                </c:pt>
                <c:pt idx="14">
                  <c:v>0.65239999999999998</c:v>
                </c:pt>
                <c:pt idx="15">
                  <c:v>0.78820000000000001</c:v>
                </c:pt>
                <c:pt idx="16">
                  <c:v>0.91190000000000004</c:v>
                </c:pt>
                <c:pt idx="17">
                  <c:v>0.99560000000000004</c:v>
                </c:pt>
                <c:pt idx="18">
                  <c:v>0.98660000000000003</c:v>
                </c:pt>
                <c:pt idx="19">
                  <c:v>0.89119999999999999</c:v>
                </c:pt>
                <c:pt idx="20">
                  <c:v>0.70369999999999999</c:v>
                </c:pt>
                <c:pt idx="21">
                  <c:v>0.4945</c:v>
                </c:pt>
                <c:pt idx="22">
                  <c:v>0.3095</c:v>
                </c:pt>
                <c:pt idx="23">
                  <c:v>0.1774</c:v>
                </c:pt>
                <c:pt idx="24">
                  <c:v>0.1129</c:v>
                </c:pt>
                <c:pt idx="25">
                  <c:v>8.0500000000000002E-2</c:v>
                </c:pt>
                <c:pt idx="26">
                  <c:v>6.4299999999999996E-2</c:v>
                </c:pt>
                <c:pt idx="27">
                  <c:v>5.7500000000000002E-2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8B-0945-A440-182ED212E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66640"/>
        <c:axId val="2126144592"/>
      </c:scatterChart>
      <c:valAx>
        <c:axId val="2095466640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144592"/>
        <c:crosses val="autoZero"/>
        <c:crossBetween val="midCat"/>
      </c:valAx>
      <c:valAx>
        <c:axId val="21261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66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C3</a:t>
            </a:r>
            <a:r>
              <a:rPr lang="en-GB"/>
              <a:t> - </a:t>
            </a:r>
            <a:r>
              <a:rPr lang="en-GB" sz="1400" b="0" i="0" u="none" strike="noStrike" baseline="0">
                <a:effectLst/>
              </a:rPr>
              <a:t>MeOH/AlCl3  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Data'!$V$3:$V$30</c:f>
              <c:numCache>
                <c:formatCode>General</c:formatCode>
                <c:ptCount val="28"/>
                <c:pt idx="0">
                  <c:v>0.8</c:v>
                </c:pt>
                <c:pt idx="1">
                  <c:v>0.68379999999999996</c:v>
                </c:pt>
                <c:pt idx="2">
                  <c:v>0.79300000000000004</c:v>
                </c:pt>
                <c:pt idx="3">
                  <c:v>0.84199999999999997</c:v>
                </c:pt>
                <c:pt idx="4">
                  <c:v>0.70960000000000001</c:v>
                </c:pt>
                <c:pt idx="5">
                  <c:v>0.44969999999999999</c:v>
                </c:pt>
                <c:pt idx="6">
                  <c:v>0.40899999999999997</c:v>
                </c:pt>
                <c:pt idx="7">
                  <c:v>0.41289999999999999</c:v>
                </c:pt>
                <c:pt idx="8">
                  <c:v>0.42209999999999998</c:v>
                </c:pt>
                <c:pt idx="9">
                  <c:v>0.46100000000000002</c:v>
                </c:pt>
                <c:pt idx="10">
                  <c:v>0.52580000000000005</c:v>
                </c:pt>
                <c:pt idx="11">
                  <c:v>0.59299999999999997</c:v>
                </c:pt>
                <c:pt idx="12">
                  <c:v>0.65510000000000002</c:v>
                </c:pt>
                <c:pt idx="13">
                  <c:v>0.6663</c:v>
                </c:pt>
                <c:pt idx="14">
                  <c:v>0.60050000000000003</c:v>
                </c:pt>
                <c:pt idx="15">
                  <c:v>0.46150000000000002</c:v>
                </c:pt>
                <c:pt idx="16">
                  <c:v>0.31009999999999999</c:v>
                </c:pt>
                <c:pt idx="17">
                  <c:v>0.18260000000000001</c:v>
                </c:pt>
                <c:pt idx="18">
                  <c:v>0.11990000000000001</c:v>
                </c:pt>
                <c:pt idx="19">
                  <c:v>8.6599999999999996E-2</c:v>
                </c:pt>
                <c:pt idx="20">
                  <c:v>7.1199999999999999E-2</c:v>
                </c:pt>
                <c:pt idx="21">
                  <c:v>6.2600000000000003E-2</c:v>
                </c:pt>
                <c:pt idx="22">
                  <c:v>5.96E-2</c:v>
                </c:pt>
                <c:pt idx="23">
                  <c:v>5.3199999999999997E-2</c:v>
                </c:pt>
                <c:pt idx="24">
                  <c:v>5.1799999999999999E-2</c:v>
                </c:pt>
                <c:pt idx="25">
                  <c:v>0.05</c:v>
                </c:pt>
                <c:pt idx="26">
                  <c:v>5.04E-2</c:v>
                </c:pt>
                <c:pt idx="27">
                  <c:v>5.0799999999999998E-2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1F-4645-BBE3-8CFF85CC2E52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Data'!$X$3:$X$30</c:f>
              <c:numCache>
                <c:formatCode>General</c:formatCode>
                <c:ptCount val="28"/>
                <c:pt idx="0">
                  <c:v>0.8044</c:v>
                </c:pt>
                <c:pt idx="1">
                  <c:v>0.59840000000000004</c:v>
                </c:pt>
                <c:pt idx="2">
                  <c:v>0.56820000000000004</c:v>
                </c:pt>
                <c:pt idx="3">
                  <c:v>0.72330000000000005</c:v>
                </c:pt>
                <c:pt idx="4">
                  <c:v>0.78669999999999995</c:v>
                </c:pt>
                <c:pt idx="5">
                  <c:v>0.63570000000000004</c:v>
                </c:pt>
                <c:pt idx="6">
                  <c:v>0.4012</c:v>
                </c:pt>
                <c:pt idx="7">
                  <c:v>0.35980000000000001</c:v>
                </c:pt>
                <c:pt idx="8">
                  <c:v>0.31280000000000002</c:v>
                </c:pt>
                <c:pt idx="9">
                  <c:v>0.29659999999999997</c:v>
                </c:pt>
                <c:pt idx="10">
                  <c:v>0.32029999999999997</c:v>
                </c:pt>
                <c:pt idx="11">
                  <c:v>0.35899999999999999</c:v>
                </c:pt>
                <c:pt idx="12">
                  <c:v>0.40089999999999998</c:v>
                </c:pt>
                <c:pt idx="13">
                  <c:v>0.43049999999999999</c:v>
                </c:pt>
                <c:pt idx="14">
                  <c:v>0.45279999999999998</c:v>
                </c:pt>
                <c:pt idx="15">
                  <c:v>0.46910000000000002</c:v>
                </c:pt>
                <c:pt idx="16">
                  <c:v>0.48770000000000002</c:v>
                </c:pt>
                <c:pt idx="17">
                  <c:v>0.51019999999999999</c:v>
                </c:pt>
                <c:pt idx="18">
                  <c:v>0.51200000000000001</c:v>
                </c:pt>
                <c:pt idx="19">
                  <c:v>0.48399999999999999</c:v>
                </c:pt>
                <c:pt idx="20">
                  <c:v>0.439</c:v>
                </c:pt>
                <c:pt idx="21">
                  <c:v>0.37290000000000001</c:v>
                </c:pt>
                <c:pt idx="22">
                  <c:v>0.30659999999999998</c:v>
                </c:pt>
                <c:pt idx="23">
                  <c:v>0.22109999999999999</c:v>
                </c:pt>
                <c:pt idx="24">
                  <c:v>0.15820000000000001</c:v>
                </c:pt>
                <c:pt idx="25">
                  <c:v>0.107</c:v>
                </c:pt>
                <c:pt idx="26">
                  <c:v>8.1900000000000001E-2</c:v>
                </c:pt>
                <c:pt idx="27">
                  <c:v>6.8500000000000005E-2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1F-4645-BBE3-8CFF85CC2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66640"/>
        <c:axId val="2126144592"/>
      </c:scatterChart>
      <c:valAx>
        <c:axId val="2095466640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144592"/>
        <c:crosses val="autoZero"/>
        <c:crossBetween val="midCat"/>
      </c:valAx>
      <c:valAx>
        <c:axId val="21261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66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C3</a:t>
            </a:r>
            <a:r>
              <a:rPr lang="en-GB"/>
              <a:t> - </a:t>
            </a:r>
            <a:r>
              <a:rPr lang="en-GB" sz="1400" b="0" i="0" u="none" strike="noStrike" baseline="0">
                <a:effectLst/>
              </a:rPr>
              <a:t>MeOH/AlCl3/HCl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Data'!$V$3:$V$30</c:f>
              <c:numCache>
                <c:formatCode>General</c:formatCode>
                <c:ptCount val="28"/>
                <c:pt idx="0">
                  <c:v>0.8</c:v>
                </c:pt>
                <c:pt idx="1">
                  <c:v>0.68379999999999996</c:v>
                </c:pt>
                <c:pt idx="2">
                  <c:v>0.79300000000000004</c:v>
                </c:pt>
                <c:pt idx="3">
                  <c:v>0.84199999999999997</c:v>
                </c:pt>
                <c:pt idx="4">
                  <c:v>0.70960000000000001</c:v>
                </c:pt>
                <c:pt idx="5">
                  <c:v>0.44969999999999999</c:v>
                </c:pt>
                <c:pt idx="6">
                  <c:v>0.40899999999999997</c:v>
                </c:pt>
                <c:pt idx="7">
                  <c:v>0.41289999999999999</c:v>
                </c:pt>
                <c:pt idx="8">
                  <c:v>0.42209999999999998</c:v>
                </c:pt>
                <c:pt idx="9">
                  <c:v>0.46100000000000002</c:v>
                </c:pt>
                <c:pt idx="10">
                  <c:v>0.52580000000000005</c:v>
                </c:pt>
                <c:pt idx="11">
                  <c:v>0.59299999999999997</c:v>
                </c:pt>
                <c:pt idx="12">
                  <c:v>0.65510000000000002</c:v>
                </c:pt>
                <c:pt idx="13">
                  <c:v>0.6663</c:v>
                </c:pt>
                <c:pt idx="14">
                  <c:v>0.60050000000000003</c:v>
                </c:pt>
                <c:pt idx="15">
                  <c:v>0.46150000000000002</c:v>
                </c:pt>
                <c:pt idx="16">
                  <c:v>0.31009999999999999</c:v>
                </c:pt>
                <c:pt idx="17">
                  <c:v>0.18260000000000001</c:v>
                </c:pt>
                <c:pt idx="18">
                  <c:v>0.11990000000000001</c:v>
                </c:pt>
                <c:pt idx="19">
                  <c:v>8.6599999999999996E-2</c:v>
                </c:pt>
                <c:pt idx="20">
                  <c:v>7.1199999999999999E-2</c:v>
                </c:pt>
                <c:pt idx="21">
                  <c:v>6.2600000000000003E-2</c:v>
                </c:pt>
                <c:pt idx="22">
                  <c:v>5.96E-2</c:v>
                </c:pt>
                <c:pt idx="23">
                  <c:v>5.3199999999999997E-2</c:v>
                </c:pt>
                <c:pt idx="24">
                  <c:v>5.1799999999999999E-2</c:v>
                </c:pt>
                <c:pt idx="25">
                  <c:v>0.05</c:v>
                </c:pt>
                <c:pt idx="26">
                  <c:v>5.04E-2</c:v>
                </c:pt>
                <c:pt idx="27">
                  <c:v>5.0799999999999998E-2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09-1C44-A9D6-CD5FFCB39034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Data'!$X$3:$X$30</c:f>
              <c:numCache>
                <c:formatCode>General</c:formatCode>
                <c:ptCount val="28"/>
                <c:pt idx="0">
                  <c:v>0.8044</c:v>
                </c:pt>
                <c:pt idx="1">
                  <c:v>0.59840000000000004</c:v>
                </c:pt>
                <c:pt idx="2">
                  <c:v>0.56820000000000004</c:v>
                </c:pt>
                <c:pt idx="3">
                  <c:v>0.72330000000000005</c:v>
                </c:pt>
                <c:pt idx="4">
                  <c:v>0.78669999999999995</c:v>
                </c:pt>
                <c:pt idx="5">
                  <c:v>0.63570000000000004</c:v>
                </c:pt>
                <c:pt idx="6">
                  <c:v>0.4012</c:v>
                </c:pt>
                <c:pt idx="7">
                  <c:v>0.35980000000000001</c:v>
                </c:pt>
                <c:pt idx="8">
                  <c:v>0.31280000000000002</c:v>
                </c:pt>
                <c:pt idx="9">
                  <c:v>0.29659999999999997</c:v>
                </c:pt>
                <c:pt idx="10">
                  <c:v>0.32029999999999997</c:v>
                </c:pt>
                <c:pt idx="11">
                  <c:v>0.35899999999999999</c:v>
                </c:pt>
                <c:pt idx="12">
                  <c:v>0.40089999999999998</c:v>
                </c:pt>
                <c:pt idx="13">
                  <c:v>0.43049999999999999</c:v>
                </c:pt>
                <c:pt idx="14">
                  <c:v>0.45279999999999998</c:v>
                </c:pt>
                <c:pt idx="15">
                  <c:v>0.46910000000000002</c:v>
                </c:pt>
                <c:pt idx="16">
                  <c:v>0.48770000000000002</c:v>
                </c:pt>
                <c:pt idx="17">
                  <c:v>0.51019999999999999</c:v>
                </c:pt>
                <c:pt idx="18">
                  <c:v>0.51200000000000001</c:v>
                </c:pt>
                <c:pt idx="19">
                  <c:v>0.48399999999999999</c:v>
                </c:pt>
                <c:pt idx="20">
                  <c:v>0.439</c:v>
                </c:pt>
                <c:pt idx="21">
                  <c:v>0.37290000000000001</c:v>
                </c:pt>
                <c:pt idx="22">
                  <c:v>0.30659999999999998</c:v>
                </c:pt>
                <c:pt idx="23">
                  <c:v>0.22109999999999999</c:v>
                </c:pt>
                <c:pt idx="24">
                  <c:v>0.15820000000000001</c:v>
                </c:pt>
                <c:pt idx="25">
                  <c:v>0.107</c:v>
                </c:pt>
                <c:pt idx="26">
                  <c:v>8.1900000000000001E-2</c:v>
                </c:pt>
                <c:pt idx="27">
                  <c:v>6.8500000000000005E-2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09-1C44-A9D6-CD5FFCB39034}"/>
            </c:ext>
          </c:extLst>
        </c:ser>
        <c:ser>
          <c:idx val="2"/>
          <c:order val="2"/>
          <c:tx>
            <c:v>AlCl3/HCl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Data'!$Y$3:$Y$30</c:f>
              <c:numCache>
                <c:formatCode>General</c:formatCode>
                <c:ptCount val="28"/>
                <c:pt idx="0">
                  <c:v>0.59430000000000005</c:v>
                </c:pt>
                <c:pt idx="1">
                  <c:v>0.45440000000000003</c:v>
                </c:pt>
                <c:pt idx="2">
                  <c:v>0.44519999999999998</c:v>
                </c:pt>
                <c:pt idx="3">
                  <c:v>0.57430000000000003</c:v>
                </c:pt>
                <c:pt idx="4">
                  <c:v>0.59030000000000005</c:v>
                </c:pt>
                <c:pt idx="5">
                  <c:v>0.48049999999999998</c:v>
                </c:pt>
                <c:pt idx="6">
                  <c:v>0.32379999999999998</c:v>
                </c:pt>
                <c:pt idx="7">
                  <c:v>0.30590000000000001</c:v>
                </c:pt>
                <c:pt idx="8">
                  <c:v>0.27010000000000001</c:v>
                </c:pt>
                <c:pt idx="9">
                  <c:v>0.26669999999999999</c:v>
                </c:pt>
                <c:pt idx="10">
                  <c:v>0.30159999999999998</c:v>
                </c:pt>
                <c:pt idx="11">
                  <c:v>0.35510000000000003</c:v>
                </c:pt>
                <c:pt idx="12">
                  <c:v>0.39779999999999999</c:v>
                </c:pt>
                <c:pt idx="13">
                  <c:v>0.39560000000000001</c:v>
                </c:pt>
                <c:pt idx="14">
                  <c:v>0.38290000000000002</c:v>
                </c:pt>
                <c:pt idx="15">
                  <c:v>0.3649</c:v>
                </c:pt>
                <c:pt idx="16">
                  <c:v>0.37569999999999998</c:v>
                </c:pt>
                <c:pt idx="17">
                  <c:v>0.38</c:v>
                </c:pt>
                <c:pt idx="18">
                  <c:v>0.35170000000000001</c:v>
                </c:pt>
                <c:pt idx="19">
                  <c:v>0.3039</c:v>
                </c:pt>
                <c:pt idx="20">
                  <c:v>0.22800000000000001</c:v>
                </c:pt>
                <c:pt idx="21">
                  <c:v>0.1656</c:v>
                </c:pt>
                <c:pt idx="22">
                  <c:v>0.1193</c:v>
                </c:pt>
                <c:pt idx="23">
                  <c:v>9.1700000000000004E-2</c:v>
                </c:pt>
                <c:pt idx="24">
                  <c:v>7.8299999999999995E-2</c:v>
                </c:pt>
                <c:pt idx="25">
                  <c:v>7.2800000000000004E-2</c:v>
                </c:pt>
                <c:pt idx="26">
                  <c:v>7.0199999999999999E-2</c:v>
                </c:pt>
                <c:pt idx="27">
                  <c:v>6.9599999999999995E-2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09-1C44-A9D6-CD5FFCB39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66640"/>
        <c:axId val="2126144592"/>
      </c:scatterChart>
      <c:valAx>
        <c:axId val="2095466640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144592"/>
        <c:crosses val="autoZero"/>
        <c:crossBetween val="midCat"/>
      </c:valAx>
      <c:valAx>
        <c:axId val="21261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66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C3</a:t>
            </a:r>
            <a:r>
              <a:rPr lang="en-GB"/>
              <a:t> - </a:t>
            </a:r>
            <a:r>
              <a:rPr lang="en-GB" sz="1400" b="0" i="0" u="none" strike="noStrike" baseline="0">
                <a:effectLst/>
              </a:rPr>
              <a:t>MeOH/NaOAc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Data'!$V$3:$V$30</c:f>
              <c:numCache>
                <c:formatCode>General</c:formatCode>
                <c:ptCount val="28"/>
                <c:pt idx="0">
                  <c:v>0.8</c:v>
                </c:pt>
                <c:pt idx="1">
                  <c:v>0.68379999999999996</c:v>
                </c:pt>
                <c:pt idx="2">
                  <c:v>0.79300000000000004</c:v>
                </c:pt>
                <c:pt idx="3">
                  <c:v>0.84199999999999997</c:v>
                </c:pt>
                <c:pt idx="4">
                  <c:v>0.70960000000000001</c:v>
                </c:pt>
                <c:pt idx="5">
                  <c:v>0.44969999999999999</c:v>
                </c:pt>
                <c:pt idx="6">
                  <c:v>0.40899999999999997</c:v>
                </c:pt>
                <c:pt idx="7">
                  <c:v>0.41289999999999999</c:v>
                </c:pt>
                <c:pt idx="8">
                  <c:v>0.42209999999999998</c:v>
                </c:pt>
                <c:pt idx="9">
                  <c:v>0.46100000000000002</c:v>
                </c:pt>
                <c:pt idx="10">
                  <c:v>0.52580000000000005</c:v>
                </c:pt>
                <c:pt idx="11">
                  <c:v>0.59299999999999997</c:v>
                </c:pt>
                <c:pt idx="12">
                  <c:v>0.65510000000000002</c:v>
                </c:pt>
                <c:pt idx="13">
                  <c:v>0.6663</c:v>
                </c:pt>
                <c:pt idx="14">
                  <c:v>0.60050000000000003</c:v>
                </c:pt>
                <c:pt idx="15">
                  <c:v>0.46150000000000002</c:v>
                </c:pt>
                <c:pt idx="16">
                  <c:v>0.31009999999999999</c:v>
                </c:pt>
                <c:pt idx="17">
                  <c:v>0.18260000000000001</c:v>
                </c:pt>
                <c:pt idx="18">
                  <c:v>0.11990000000000001</c:v>
                </c:pt>
                <c:pt idx="19">
                  <c:v>8.6599999999999996E-2</c:v>
                </c:pt>
                <c:pt idx="20">
                  <c:v>7.1199999999999999E-2</c:v>
                </c:pt>
                <c:pt idx="21">
                  <c:v>6.2600000000000003E-2</c:v>
                </c:pt>
                <c:pt idx="22">
                  <c:v>5.96E-2</c:v>
                </c:pt>
                <c:pt idx="23">
                  <c:v>5.3199999999999997E-2</c:v>
                </c:pt>
                <c:pt idx="24">
                  <c:v>5.1799999999999999E-2</c:v>
                </c:pt>
                <c:pt idx="25">
                  <c:v>0.05</c:v>
                </c:pt>
                <c:pt idx="26">
                  <c:v>5.04E-2</c:v>
                </c:pt>
                <c:pt idx="27">
                  <c:v>5.0799999999999998E-2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7A-544B-8D21-5ACA21C90E5D}"/>
            </c:ext>
          </c:extLst>
        </c:ser>
        <c:ser>
          <c:idx val="1"/>
          <c:order val="1"/>
          <c:tx>
            <c:v>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Data'!$Z$3:$Z$30</c:f>
              <c:numCache>
                <c:formatCode>General</c:formatCode>
                <c:ptCount val="28"/>
                <c:pt idx="0">
                  <c:v>0.91979999999999995</c:v>
                </c:pt>
                <c:pt idx="1">
                  <c:v>0.56489999999999996</c:v>
                </c:pt>
                <c:pt idx="2">
                  <c:v>0.53610000000000002</c:v>
                </c:pt>
                <c:pt idx="3">
                  <c:v>0.56510000000000005</c:v>
                </c:pt>
                <c:pt idx="4">
                  <c:v>0.59909999999999997</c:v>
                </c:pt>
                <c:pt idx="5">
                  <c:v>0.50960000000000005</c:v>
                </c:pt>
                <c:pt idx="6">
                  <c:v>0.36</c:v>
                </c:pt>
                <c:pt idx="7">
                  <c:v>0.36309999999999998</c:v>
                </c:pt>
                <c:pt idx="8">
                  <c:v>0.373</c:v>
                </c:pt>
                <c:pt idx="9">
                  <c:v>0.3947</c:v>
                </c:pt>
                <c:pt idx="10">
                  <c:v>0.4022</c:v>
                </c:pt>
                <c:pt idx="11">
                  <c:v>0.41039999999999999</c:v>
                </c:pt>
                <c:pt idx="12">
                  <c:v>0.43590000000000001</c:v>
                </c:pt>
                <c:pt idx="13">
                  <c:v>0.45989999999999998</c:v>
                </c:pt>
                <c:pt idx="14">
                  <c:v>0.48159999999999997</c:v>
                </c:pt>
                <c:pt idx="15">
                  <c:v>0.48659999999999998</c:v>
                </c:pt>
                <c:pt idx="16">
                  <c:v>0.46700000000000003</c:v>
                </c:pt>
                <c:pt idx="17">
                  <c:v>0.43680000000000002</c:v>
                </c:pt>
                <c:pt idx="18">
                  <c:v>0.39650000000000002</c:v>
                </c:pt>
                <c:pt idx="19">
                  <c:v>0.34770000000000001</c:v>
                </c:pt>
                <c:pt idx="20">
                  <c:v>0.31430000000000002</c:v>
                </c:pt>
                <c:pt idx="21">
                  <c:v>0.27850000000000003</c:v>
                </c:pt>
                <c:pt idx="22">
                  <c:v>0.26029999999999998</c:v>
                </c:pt>
                <c:pt idx="23">
                  <c:v>0.23849999999999999</c:v>
                </c:pt>
                <c:pt idx="24">
                  <c:v>0.23200000000000001</c:v>
                </c:pt>
                <c:pt idx="25">
                  <c:v>0.21890000000000001</c:v>
                </c:pt>
                <c:pt idx="26">
                  <c:v>0.2301</c:v>
                </c:pt>
                <c:pt idx="27">
                  <c:v>0.23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7A-544B-8D21-5ACA21C90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66640"/>
        <c:axId val="2126144592"/>
      </c:scatterChart>
      <c:valAx>
        <c:axId val="2095466640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144592"/>
        <c:crosses val="autoZero"/>
        <c:crossBetween val="midCat"/>
      </c:valAx>
      <c:valAx>
        <c:axId val="21261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66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C3</a:t>
            </a:r>
            <a:r>
              <a:rPr lang="en-GB"/>
              <a:t> - </a:t>
            </a:r>
            <a:r>
              <a:rPr lang="en-GB" sz="1400" b="0" i="0" u="none" strike="noStrike" baseline="0">
                <a:effectLst/>
              </a:rPr>
              <a:t>MeOH/NaOAc (10min)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Data'!$V$3:$V$30</c:f>
              <c:numCache>
                <c:formatCode>General</c:formatCode>
                <c:ptCount val="28"/>
                <c:pt idx="0">
                  <c:v>0.8</c:v>
                </c:pt>
                <c:pt idx="1">
                  <c:v>0.68379999999999996</c:v>
                </c:pt>
                <c:pt idx="2">
                  <c:v>0.79300000000000004</c:v>
                </c:pt>
                <c:pt idx="3">
                  <c:v>0.84199999999999997</c:v>
                </c:pt>
                <c:pt idx="4">
                  <c:v>0.70960000000000001</c:v>
                </c:pt>
                <c:pt idx="5">
                  <c:v>0.44969999999999999</c:v>
                </c:pt>
                <c:pt idx="6">
                  <c:v>0.40899999999999997</c:v>
                </c:pt>
                <c:pt idx="7">
                  <c:v>0.41289999999999999</c:v>
                </c:pt>
                <c:pt idx="8">
                  <c:v>0.42209999999999998</c:v>
                </c:pt>
                <c:pt idx="9">
                  <c:v>0.46100000000000002</c:v>
                </c:pt>
                <c:pt idx="10">
                  <c:v>0.52580000000000005</c:v>
                </c:pt>
                <c:pt idx="11">
                  <c:v>0.59299999999999997</c:v>
                </c:pt>
                <c:pt idx="12">
                  <c:v>0.65510000000000002</c:v>
                </c:pt>
                <c:pt idx="13">
                  <c:v>0.6663</c:v>
                </c:pt>
                <c:pt idx="14">
                  <c:v>0.60050000000000003</c:v>
                </c:pt>
                <c:pt idx="15">
                  <c:v>0.46150000000000002</c:v>
                </c:pt>
                <c:pt idx="16">
                  <c:v>0.31009999999999999</c:v>
                </c:pt>
                <c:pt idx="17">
                  <c:v>0.18260000000000001</c:v>
                </c:pt>
                <c:pt idx="18">
                  <c:v>0.11990000000000001</c:v>
                </c:pt>
                <c:pt idx="19">
                  <c:v>8.6599999999999996E-2</c:v>
                </c:pt>
                <c:pt idx="20">
                  <c:v>7.1199999999999999E-2</c:v>
                </c:pt>
                <c:pt idx="21">
                  <c:v>6.2600000000000003E-2</c:v>
                </c:pt>
                <c:pt idx="22">
                  <c:v>5.96E-2</c:v>
                </c:pt>
                <c:pt idx="23">
                  <c:v>5.3199999999999997E-2</c:v>
                </c:pt>
                <c:pt idx="24">
                  <c:v>5.1799999999999999E-2</c:v>
                </c:pt>
                <c:pt idx="25">
                  <c:v>0.05</c:v>
                </c:pt>
                <c:pt idx="26">
                  <c:v>5.04E-2</c:v>
                </c:pt>
                <c:pt idx="27">
                  <c:v>5.0799999999999998E-2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21-4F4D-B5C8-43C62E7A9675}"/>
            </c:ext>
          </c:extLst>
        </c:ser>
        <c:ser>
          <c:idx val="1"/>
          <c:order val="1"/>
          <c:tx>
            <c:v>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Data'!$Z$3:$Z$30</c:f>
              <c:numCache>
                <c:formatCode>General</c:formatCode>
                <c:ptCount val="28"/>
                <c:pt idx="0">
                  <c:v>0.91979999999999995</c:v>
                </c:pt>
                <c:pt idx="1">
                  <c:v>0.56489999999999996</c:v>
                </c:pt>
                <c:pt idx="2">
                  <c:v>0.53610000000000002</c:v>
                </c:pt>
                <c:pt idx="3">
                  <c:v>0.56510000000000005</c:v>
                </c:pt>
                <c:pt idx="4">
                  <c:v>0.59909999999999997</c:v>
                </c:pt>
                <c:pt idx="5">
                  <c:v>0.50960000000000005</c:v>
                </c:pt>
                <c:pt idx="6">
                  <c:v>0.36</c:v>
                </c:pt>
                <c:pt idx="7">
                  <c:v>0.36309999999999998</c:v>
                </c:pt>
                <c:pt idx="8">
                  <c:v>0.373</c:v>
                </c:pt>
                <c:pt idx="9">
                  <c:v>0.3947</c:v>
                </c:pt>
                <c:pt idx="10">
                  <c:v>0.4022</c:v>
                </c:pt>
                <c:pt idx="11">
                  <c:v>0.41039999999999999</c:v>
                </c:pt>
                <c:pt idx="12">
                  <c:v>0.43590000000000001</c:v>
                </c:pt>
                <c:pt idx="13">
                  <c:v>0.45989999999999998</c:v>
                </c:pt>
                <c:pt idx="14">
                  <c:v>0.48159999999999997</c:v>
                </c:pt>
                <c:pt idx="15">
                  <c:v>0.48659999999999998</c:v>
                </c:pt>
                <c:pt idx="16">
                  <c:v>0.46700000000000003</c:v>
                </c:pt>
                <c:pt idx="17">
                  <c:v>0.43680000000000002</c:v>
                </c:pt>
                <c:pt idx="18">
                  <c:v>0.39650000000000002</c:v>
                </c:pt>
                <c:pt idx="19">
                  <c:v>0.34770000000000001</c:v>
                </c:pt>
                <c:pt idx="20">
                  <c:v>0.31430000000000002</c:v>
                </c:pt>
                <c:pt idx="21">
                  <c:v>0.27850000000000003</c:v>
                </c:pt>
                <c:pt idx="22">
                  <c:v>0.26029999999999998</c:v>
                </c:pt>
                <c:pt idx="23">
                  <c:v>0.23849999999999999</c:v>
                </c:pt>
                <c:pt idx="24">
                  <c:v>0.23200000000000001</c:v>
                </c:pt>
                <c:pt idx="25">
                  <c:v>0.21890000000000001</c:v>
                </c:pt>
                <c:pt idx="26">
                  <c:v>0.2301</c:v>
                </c:pt>
                <c:pt idx="27">
                  <c:v>0.23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21-4F4D-B5C8-43C62E7A9675}"/>
            </c:ext>
          </c:extLst>
        </c:ser>
        <c:ser>
          <c:idx val="2"/>
          <c:order val="2"/>
          <c:tx>
            <c:v>NaOAc (10min)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Data'!$AA$3:$AA$30</c:f>
              <c:numCache>
                <c:formatCode>General</c:formatCode>
                <c:ptCount val="28"/>
                <c:pt idx="0">
                  <c:v>0.68559999999999999</c:v>
                </c:pt>
                <c:pt idx="1">
                  <c:v>0.4153</c:v>
                </c:pt>
                <c:pt idx="2">
                  <c:v>0.37019999999999997</c:v>
                </c:pt>
                <c:pt idx="3">
                  <c:v>0.39939999999999998</c:v>
                </c:pt>
                <c:pt idx="4">
                  <c:v>0.40100000000000002</c:v>
                </c:pt>
                <c:pt idx="5">
                  <c:v>0.32469999999999999</c:v>
                </c:pt>
                <c:pt idx="6">
                  <c:v>0.23250000000000001</c:v>
                </c:pt>
                <c:pt idx="7">
                  <c:v>0.22359999999999999</c:v>
                </c:pt>
                <c:pt idx="8">
                  <c:v>0.2258</c:v>
                </c:pt>
                <c:pt idx="9">
                  <c:v>0.23449999999999999</c:v>
                </c:pt>
                <c:pt idx="10">
                  <c:v>0.2389</c:v>
                </c:pt>
                <c:pt idx="11">
                  <c:v>0.2445</c:v>
                </c:pt>
                <c:pt idx="12">
                  <c:v>0.26269999999999999</c:v>
                </c:pt>
                <c:pt idx="13">
                  <c:v>0.2797</c:v>
                </c:pt>
                <c:pt idx="14">
                  <c:v>0.28910000000000002</c:v>
                </c:pt>
                <c:pt idx="15">
                  <c:v>0.28120000000000001</c:v>
                </c:pt>
                <c:pt idx="16">
                  <c:v>0.25969999999999999</c:v>
                </c:pt>
                <c:pt idx="17">
                  <c:v>0.2273</c:v>
                </c:pt>
                <c:pt idx="18">
                  <c:v>0.1958</c:v>
                </c:pt>
                <c:pt idx="19">
                  <c:v>0.16109999999999999</c:v>
                </c:pt>
                <c:pt idx="20">
                  <c:v>0.12859999999999999</c:v>
                </c:pt>
                <c:pt idx="21">
                  <c:v>0.10920000000000001</c:v>
                </c:pt>
                <c:pt idx="22">
                  <c:v>9.4100000000000003E-2</c:v>
                </c:pt>
                <c:pt idx="23">
                  <c:v>8.2500000000000004E-2</c:v>
                </c:pt>
                <c:pt idx="24">
                  <c:v>7.6700000000000004E-2</c:v>
                </c:pt>
                <c:pt idx="25">
                  <c:v>7.3300000000000004E-2</c:v>
                </c:pt>
                <c:pt idx="26">
                  <c:v>7.1599999999999997E-2</c:v>
                </c:pt>
                <c:pt idx="27">
                  <c:v>7.2300000000000003E-2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21-4F4D-B5C8-43C62E7A9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66640"/>
        <c:axId val="2126144592"/>
      </c:scatterChart>
      <c:valAx>
        <c:axId val="2095466640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144592"/>
        <c:crosses val="autoZero"/>
        <c:crossBetween val="midCat"/>
      </c:valAx>
      <c:valAx>
        <c:axId val="21261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66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C1 - MeOH/AlCl3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Data'!$B$3:$B$30</c:f>
              <c:numCache>
                <c:formatCode>General</c:formatCode>
                <c:ptCount val="28"/>
                <c:pt idx="0">
                  <c:v>0.53800000000000003</c:v>
                </c:pt>
                <c:pt idx="1">
                  <c:v>0.51780000000000004</c:v>
                </c:pt>
                <c:pt idx="2">
                  <c:v>0.54020000000000001</c:v>
                </c:pt>
                <c:pt idx="3">
                  <c:v>0.84179999999999999</c:v>
                </c:pt>
                <c:pt idx="4">
                  <c:v>0.88100000000000001</c:v>
                </c:pt>
                <c:pt idx="5">
                  <c:v>0.52449999999999997</c:v>
                </c:pt>
                <c:pt idx="6">
                  <c:v>0.44779999999999998</c:v>
                </c:pt>
                <c:pt idx="7">
                  <c:v>0.44159999999999999</c:v>
                </c:pt>
                <c:pt idx="8">
                  <c:v>0.43930000000000002</c:v>
                </c:pt>
                <c:pt idx="9">
                  <c:v>0.41120000000000001</c:v>
                </c:pt>
                <c:pt idx="10">
                  <c:v>0.3931</c:v>
                </c:pt>
                <c:pt idx="11">
                  <c:v>0.39050000000000001</c:v>
                </c:pt>
                <c:pt idx="12">
                  <c:v>0.35720000000000002</c:v>
                </c:pt>
                <c:pt idx="13">
                  <c:v>0.28220000000000001</c:v>
                </c:pt>
                <c:pt idx="14">
                  <c:v>0.19869999999999999</c:v>
                </c:pt>
                <c:pt idx="15">
                  <c:v>0.1333</c:v>
                </c:pt>
                <c:pt idx="16">
                  <c:v>9.5299999999999996E-2</c:v>
                </c:pt>
                <c:pt idx="17">
                  <c:v>7.5999999999999998E-2</c:v>
                </c:pt>
                <c:pt idx="18">
                  <c:v>6.9199999999999998E-2</c:v>
                </c:pt>
                <c:pt idx="19">
                  <c:v>6.3600000000000004E-2</c:v>
                </c:pt>
                <c:pt idx="20">
                  <c:v>6.4199999999999993E-2</c:v>
                </c:pt>
                <c:pt idx="21">
                  <c:v>6.2600000000000003E-2</c:v>
                </c:pt>
                <c:pt idx="22">
                  <c:v>6.5000000000000002E-2</c:v>
                </c:pt>
                <c:pt idx="23">
                  <c:v>6.1400000000000003E-2</c:v>
                </c:pt>
                <c:pt idx="24">
                  <c:v>6.13E-2</c:v>
                </c:pt>
                <c:pt idx="25">
                  <c:v>5.9299999999999999E-2</c:v>
                </c:pt>
                <c:pt idx="26">
                  <c:v>6.0199999999999997E-2</c:v>
                </c:pt>
                <c:pt idx="27">
                  <c:v>6.13E-2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42-A24B-AA29-E9788AB2C933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Data'!$D$3:$D$30</c:f>
              <c:numCache>
                <c:formatCode>General</c:formatCode>
                <c:ptCount val="28"/>
                <c:pt idx="0">
                  <c:v>0.68969999999999998</c:v>
                </c:pt>
                <c:pt idx="1">
                  <c:v>0.45540000000000003</c:v>
                </c:pt>
                <c:pt idx="2">
                  <c:v>0.46860000000000002</c:v>
                </c:pt>
                <c:pt idx="3">
                  <c:v>0.46899999999999997</c:v>
                </c:pt>
                <c:pt idx="4">
                  <c:v>0.73040000000000005</c:v>
                </c:pt>
                <c:pt idx="5">
                  <c:v>0.84860000000000002</c:v>
                </c:pt>
                <c:pt idx="6">
                  <c:v>0.67800000000000005</c:v>
                </c:pt>
                <c:pt idx="7">
                  <c:v>0.46650000000000003</c:v>
                </c:pt>
                <c:pt idx="8">
                  <c:v>0.33560000000000001</c:v>
                </c:pt>
                <c:pt idx="9">
                  <c:v>0.41880000000000001</c:v>
                </c:pt>
                <c:pt idx="10">
                  <c:v>0.46210000000000001</c:v>
                </c:pt>
                <c:pt idx="11">
                  <c:v>0.40010000000000001</c:v>
                </c:pt>
                <c:pt idx="12">
                  <c:v>0.28839999999999999</c:v>
                </c:pt>
                <c:pt idx="13">
                  <c:v>0.23069999999999999</c:v>
                </c:pt>
                <c:pt idx="14">
                  <c:v>0.24199999999999999</c:v>
                </c:pt>
                <c:pt idx="15">
                  <c:v>0.26989999999999997</c:v>
                </c:pt>
                <c:pt idx="16">
                  <c:v>0.28320000000000001</c:v>
                </c:pt>
                <c:pt idx="17">
                  <c:v>0.2797</c:v>
                </c:pt>
                <c:pt idx="18">
                  <c:v>0.25580000000000003</c:v>
                </c:pt>
                <c:pt idx="19">
                  <c:v>0.21329999999999999</c:v>
                </c:pt>
                <c:pt idx="20">
                  <c:v>0.17460000000000001</c:v>
                </c:pt>
                <c:pt idx="21">
                  <c:v>0.13489999999999999</c:v>
                </c:pt>
                <c:pt idx="22">
                  <c:v>0.1119</c:v>
                </c:pt>
                <c:pt idx="23">
                  <c:v>8.6199999999999999E-2</c:v>
                </c:pt>
                <c:pt idx="24">
                  <c:v>7.6999999999999999E-2</c:v>
                </c:pt>
                <c:pt idx="25">
                  <c:v>6.9000000000000006E-2</c:v>
                </c:pt>
                <c:pt idx="26">
                  <c:v>6.9400000000000003E-2</c:v>
                </c:pt>
                <c:pt idx="27">
                  <c:v>6.9099999999999995E-2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42-A24B-AA29-E9788AB2C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21567"/>
        <c:axId val="2109212800"/>
      </c:scatterChart>
      <c:valAx>
        <c:axId val="55021567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212800"/>
        <c:crosses val="autoZero"/>
        <c:crossBetween val="midCat"/>
      </c:valAx>
      <c:valAx>
        <c:axId val="21092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15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C3</a:t>
            </a:r>
            <a:r>
              <a:rPr lang="en-GB"/>
              <a:t> - </a:t>
            </a:r>
            <a:r>
              <a:rPr lang="en-GB" sz="1400" b="0" i="0" u="none" strike="noStrike" baseline="0">
                <a:effectLst/>
              </a:rPr>
              <a:t>MeOH/NaOAc/H3BO3 (10min)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Data'!$V$3:$V$30</c:f>
              <c:numCache>
                <c:formatCode>General</c:formatCode>
                <c:ptCount val="28"/>
                <c:pt idx="0">
                  <c:v>0.8</c:v>
                </c:pt>
                <c:pt idx="1">
                  <c:v>0.68379999999999996</c:v>
                </c:pt>
                <c:pt idx="2">
                  <c:v>0.79300000000000004</c:v>
                </c:pt>
                <c:pt idx="3">
                  <c:v>0.84199999999999997</c:v>
                </c:pt>
                <c:pt idx="4">
                  <c:v>0.70960000000000001</c:v>
                </c:pt>
                <c:pt idx="5">
                  <c:v>0.44969999999999999</c:v>
                </c:pt>
                <c:pt idx="6">
                  <c:v>0.40899999999999997</c:v>
                </c:pt>
                <c:pt idx="7">
                  <c:v>0.41289999999999999</c:v>
                </c:pt>
                <c:pt idx="8">
                  <c:v>0.42209999999999998</c:v>
                </c:pt>
                <c:pt idx="9">
                  <c:v>0.46100000000000002</c:v>
                </c:pt>
                <c:pt idx="10">
                  <c:v>0.52580000000000005</c:v>
                </c:pt>
                <c:pt idx="11">
                  <c:v>0.59299999999999997</c:v>
                </c:pt>
                <c:pt idx="12">
                  <c:v>0.65510000000000002</c:v>
                </c:pt>
                <c:pt idx="13">
                  <c:v>0.6663</c:v>
                </c:pt>
                <c:pt idx="14">
                  <c:v>0.60050000000000003</c:v>
                </c:pt>
                <c:pt idx="15">
                  <c:v>0.46150000000000002</c:v>
                </c:pt>
                <c:pt idx="16">
                  <c:v>0.31009999999999999</c:v>
                </c:pt>
                <c:pt idx="17">
                  <c:v>0.18260000000000001</c:v>
                </c:pt>
                <c:pt idx="18">
                  <c:v>0.11990000000000001</c:v>
                </c:pt>
                <c:pt idx="19">
                  <c:v>8.6599999999999996E-2</c:v>
                </c:pt>
                <c:pt idx="20">
                  <c:v>7.1199999999999999E-2</c:v>
                </c:pt>
                <c:pt idx="21">
                  <c:v>6.2600000000000003E-2</c:v>
                </c:pt>
                <c:pt idx="22">
                  <c:v>5.96E-2</c:v>
                </c:pt>
                <c:pt idx="23">
                  <c:v>5.3199999999999997E-2</c:v>
                </c:pt>
                <c:pt idx="24">
                  <c:v>5.1799999999999999E-2</c:v>
                </c:pt>
                <c:pt idx="25">
                  <c:v>0.05</c:v>
                </c:pt>
                <c:pt idx="26">
                  <c:v>5.04E-2</c:v>
                </c:pt>
                <c:pt idx="27">
                  <c:v>5.0799999999999998E-2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02-794C-A872-194B3DD69B27}"/>
            </c:ext>
          </c:extLst>
        </c:ser>
        <c:ser>
          <c:idx val="1"/>
          <c:order val="1"/>
          <c:tx>
            <c:v>NaOAc/H3BO3 (10 min)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Data'!$AB$3:$AB$30</c:f>
              <c:numCache>
                <c:formatCode>General</c:formatCode>
                <c:ptCount val="28"/>
                <c:pt idx="0">
                  <c:v>0.495</c:v>
                </c:pt>
                <c:pt idx="1">
                  <c:v>0.28560000000000002</c:v>
                </c:pt>
                <c:pt idx="2">
                  <c:v>0.27489999999999998</c:v>
                </c:pt>
                <c:pt idx="3">
                  <c:v>0.33700000000000002</c:v>
                </c:pt>
                <c:pt idx="4">
                  <c:v>0.27589999999999998</c:v>
                </c:pt>
                <c:pt idx="5">
                  <c:v>0.17</c:v>
                </c:pt>
                <c:pt idx="6">
                  <c:v>0.13639999999999999</c:v>
                </c:pt>
                <c:pt idx="7">
                  <c:v>0.12939999999999999</c:v>
                </c:pt>
                <c:pt idx="8">
                  <c:v>0.124</c:v>
                </c:pt>
                <c:pt idx="9">
                  <c:v>0.1208</c:v>
                </c:pt>
                <c:pt idx="10">
                  <c:v>0.1293</c:v>
                </c:pt>
                <c:pt idx="11">
                  <c:v>0.14829999999999999</c:v>
                </c:pt>
                <c:pt idx="12">
                  <c:v>0.17799999999999999</c:v>
                </c:pt>
                <c:pt idx="13">
                  <c:v>0.20580000000000001</c:v>
                </c:pt>
                <c:pt idx="14">
                  <c:v>0.22700000000000001</c:v>
                </c:pt>
                <c:pt idx="15">
                  <c:v>0.2291</c:v>
                </c:pt>
                <c:pt idx="16">
                  <c:v>0.20830000000000001</c:v>
                </c:pt>
                <c:pt idx="17">
                  <c:v>0.16489999999999999</c:v>
                </c:pt>
                <c:pt idx="18">
                  <c:v>0.1188</c:v>
                </c:pt>
                <c:pt idx="19">
                  <c:v>8.1900000000000001E-2</c:v>
                </c:pt>
                <c:pt idx="20">
                  <c:v>6.0400000000000002E-2</c:v>
                </c:pt>
                <c:pt idx="21">
                  <c:v>5.21E-2</c:v>
                </c:pt>
                <c:pt idx="22">
                  <c:v>4.82E-2</c:v>
                </c:pt>
                <c:pt idx="23">
                  <c:v>4.2000000000000003E-2</c:v>
                </c:pt>
                <c:pt idx="24">
                  <c:v>3.9800000000000002E-2</c:v>
                </c:pt>
                <c:pt idx="25">
                  <c:v>3.7199999999999997E-2</c:v>
                </c:pt>
                <c:pt idx="26">
                  <c:v>3.4799999999999998E-2</c:v>
                </c:pt>
                <c:pt idx="27">
                  <c:v>3.3700000000000001E-2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02-794C-A872-194B3DD69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66640"/>
        <c:axId val="2126144592"/>
      </c:scatterChart>
      <c:valAx>
        <c:axId val="2095466640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144592"/>
        <c:crosses val="autoZero"/>
        <c:crossBetween val="midCat"/>
      </c:valAx>
      <c:valAx>
        <c:axId val="21261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66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C3</a:t>
            </a:r>
            <a:r>
              <a:rPr lang="en-GB"/>
              <a:t> - </a:t>
            </a:r>
            <a:r>
              <a:rPr lang="en-GB" sz="1400" b="0" i="0" u="none" strike="noStrike" baseline="0">
                <a:effectLst/>
              </a:rPr>
              <a:t>MeOH/NaOAc/H3BO3</a:t>
            </a:r>
            <a:r>
              <a:rPr lang="en-GB" sz="1400" b="0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Data'!$V$3:$V$30</c:f>
              <c:numCache>
                <c:formatCode>General</c:formatCode>
                <c:ptCount val="28"/>
                <c:pt idx="0">
                  <c:v>0.8</c:v>
                </c:pt>
                <c:pt idx="1">
                  <c:v>0.68379999999999996</c:v>
                </c:pt>
                <c:pt idx="2">
                  <c:v>0.79300000000000004</c:v>
                </c:pt>
                <c:pt idx="3">
                  <c:v>0.84199999999999997</c:v>
                </c:pt>
                <c:pt idx="4">
                  <c:v>0.70960000000000001</c:v>
                </c:pt>
                <c:pt idx="5">
                  <c:v>0.44969999999999999</c:v>
                </c:pt>
                <c:pt idx="6">
                  <c:v>0.40899999999999997</c:v>
                </c:pt>
                <c:pt idx="7">
                  <c:v>0.41289999999999999</c:v>
                </c:pt>
                <c:pt idx="8">
                  <c:v>0.42209999999999998</c:v>
                </c:pt>
                <c:pt idx="9">
                  <c:v>0.46100000000000002</c:v>
                </c:pt>
                <c:pt idx="10">
                  <c:v>0.52580000000000005</c:v>
                </c:pt>
                <c:pt idx="11">
                  <c:v>0.59299999999999997</c:v>
                </c:pt>
                <c:pt idx="12">
                  <c:v>0.65510000000000002</c:v>
                </c:pt>
                <c:pt idx="13">
                  <c:v>0.6663</c:v>
                </c:pt>
                <c:pt idx="14">
                  <c:v>0.60050000000000003</c:v>
                </c:pt>
                <c:pt idx="15">
                  <c:v>0.46150000000000002</c:v>
                </c:pt>
                <c:pt idx="16">
                  <c:v>0.31009999999999999</c:v>
                </c:pt>
                <c:pt idx="17">
                  <c:v>0.18260000000000001</c:v>
                </c:pt>
                <c:pt idx="18">
                  <c:v>0.11990000000000001</c:v>
                </c:pt>
                <c:pt idx="19">
                  <c:v>8.6599999999999996E-2</c:v>
                </c:pt>
                <c:pt idx="20">
                  <c:v>7.1199999999999999E-2</c:v>
                </c:pt>
                <c:pt idx="21">
                  <c:v>6.2600000000000003E-2</c:v>
                </c:pt>
                <c:pt idx="22">
                  <c:v>5.96E-2</c:v>
                </c:pt>
                <c:pt idx="23">
                  <c:v>5.3199999999999997E-2</c:v>
                </c:pt>
                <c:pt idx="24">
                  <c:v>5.1799999999999999E-2</c:v>
                </c:pt>
                <c:pt idx="25">
                  <c:v>0.05</c:v>
                </c:pt>
                <c:pt idx="26">
                  <c:v>5.04E-2</c:v>
                </c:pt>
                <c:pt idx="27">
                  <c:v>5.0799999999999998E-2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5C-564E-A143-4D8916B80CA6}"/>
            </c:ext>
          </c:extLst>
        </c:ser>
        <c:ser>
          <c:idx val="1"/>
          <c:order val="1"/>
          <c:tx>
            <c:v>NaOAc/H3BO3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Data'!$U$3:$U$30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Data'!$AC$3:$AC$30</c:f>
              <c:numCache>
                <c:formatCode>General</c:formatCode>
                <c:ptCount val="28"/>
                <c:pt idx="0">
                  <c:v>1.5331999999999999</c:v>
                </c:pt>
                <c:pt idx="1">
                  <c:v>0.75090000000000001</c:v>
                </c:pt>
                <c:pt idx="2">
                  <c:v>0.73650000000000004</c:v>
                </c:pt>
                <c:pt idx="3">
                  <c:v>0.95140000000000002</c:v>
                </c:pt>
                <c:pt idx="4">
                  <c:v>0.78049999999999997</c:v>
                </c:pt>
                <c:pt idx="5">
                  <c:v>0.45500000000000002</c:v>
                </c:pt>
                <c:pt idx="6">
                  <c:v>0.34910000000000002</c:v>
                </c:pt>
                <c:pt idx="7">
                  <c:v>0.33400000000000002</c:v>
                </c:pt>
                <c:pt idx="8">
                  <c:v>0.317</c:v>
                </c:pt>
                <c:pt idx="9">
                  <c:v>0.30819999999999997</c:v>
                </c:pt>
                <c:pt idx="10">
                  <c:v>0.34139999999999998</c:v>
                </c:pt>
                <c:pt idx="11">
                  <c:v>0.41110000000000002</c:v>
                </c:pt>
                <c:pt idx="12">
                  <c:v>0.51290000000000002</c:v>
                </c:pt>
                <c:pt idx="13">
                  <c:v>0.60680000000000001</c:v>
                </c:pt>
                <c:pt idx="14">
                  <c:v>0.67320000000000002</c:v>
                </c:pt>
                <c:pt idx="15">
                  <c:v>0.67500000000000004</c:v>
                </c:pt>
                <c:pt idx="16">
                  <c:v>0.60429999999999995</c:v>
                </c:pt>
                <c:pt idx="17">
                  <c:v>0.46750000000000003</c:v>
                </c:pt>
                <c:pt idx="18">
                  <c:v>0.33040000000000003</c:v>
                </c:pt>
                <c:pt idx="19">
                  <c:v>0.22700000000000001</c:v>
                </c:pt>
                <c:pt idx="20">
                  <c:v>0.1736</c:v>
                </c:pt>
                <c:pt idx="21">
                  <c:v>0.15049999999999999</c:v>
                </c:pt>
                <c:pt idx="22">
                  <c:v>0.13650000000000001</c:v>
                </c:pt>
                <c:pt idx="23">
                  <c:v>0.11169999999999999</c:v>
                </c:pt>
                <c:pt idx="24">
                  <c:v>9.1600000000000001E-2</c:v>
                </c:pt>
                <c:pt idx="25">
                  <c:v>7.2400000000000006E-2</c:v>
                </c:pt>
                <c:pt idx="26">
                  <c:v>6.1100000000000002E-2</c:v>
                </c:pt>
                <c:pt idx="27">
                  <c:v>5.57E-2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5C-564E-A143-4D8916B80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466640"/>
        <c:axId val="2126144592"/>
      </c:scatterChart>
      <c:valAx>
        <c:axId val="2095466640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144592"/>
        <c:crosses val="autoZero"/>
        <c:crossBetween val="midCat"/>
      </c:valAx>
      <c:valAx>
        <c:axId val="21261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466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Iota - </a:t>
            </a:r>
            <a:r>
              <a:rPr lang="en-GB" sz="1400" b="0" i="0" u="none" strike="noStrike" baseline="0">
                <a:effectLst/>
              </a:rPr>
              <a:t>MeOH/NaOMe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Data'!$AF$3:$AF$30</c:f>
              <c:numCache>
                <c:formatCode>General</c:formatCode>
                <c:ptCount val="28"/>
                <c:pt idx="0">
                  <c:v>0.73719999999999997</c:v>
                </c:pt>
                <c:pt idx="1">
                  <c:v>0.61850000000000005</c:v>
                </c:pt>
                <c:pt idx="2">
                  <c:v>0.54120000000000001</c:v>
                </c:pt>
                <c:pt idx="3">
                  <c:v>0.53110000000000002</c:v>
                </c:pt>
                <c:pt idx="4">
                  <c:v>0.79379999999999995</c:v>
                </c:pt>
                <c:pt idx="5">
                  <c:v>0.86280000000000001</c:v>
                </c:pt>
                <c:pt idx="6">
                  <c:v>0.56620000000000004</c:v>
                </c:pt>
                <c:pt idx="7">
                  <c:v>0.42859999999999998</c:v>
                </c:pt>
                <c:pt idx="8">
                  <c:v>0.45400000000000001</c:v>
                </c:pt>
                <c:pt idx="9">
                  <c:v>0.54110000000000003</c:v>
                </c:pt>
                <c:pt idx="10">
                  <c:v>0.49869999999999998</c:v>
                </c:pt>
                <c:pt idx="11">
                  <c:v>0.33279999999999998</c:v>
                </c:pt>
                <c:pt idx="12">
                  <c:v>0.29809999999999998</c:v>
                </c:pt>
                <c:pt idx="13">
                  <c:v>0.3468</c:v>
                </c:pt>
                <c:pt idx="14">
                  <c:v>0.39219999999999999</c:v>
                </c:pt>
                <c:pt idx="15">
                  <c:v>0.38829999999999998</c:v>
                </c:pt>
                <c:pt idx="16">
                  <c:v>0.3266</c:v>
                </c:pt>
                <c:pt idx="17">
                  <c:v>0.22600000000000001</c:v>
                </c:pt>
                <c:pt idx="18">
                  <c:v>0.14849999999999999</c:v>
                </c:pt>
                <c:pt idx="19">
                  <c:v>9.5899999999999999E-2</c:v>
                </c:pt>
                <c:pt idx="20">
                  <c:v>6.8099999999999994E-2</c:v>
                </c:pt>
                <c:pt idx="21">
                  <c:v>5.5500000000000001E-2</c:v>
                </c:pt>
                <c:pt idx="22">
                  <c:v>5.0799999999999998E-2</c:v>
                </c:pt>
                <c:pt idx="23">
                  <c:v>4.4999999999999998E-2</c:v>
                </c:pt>
                <c:pt idx="24">
                  <c:v>4.3799999999999999E-2</c:v>
                </c:pt>
                <c:pt idx="25">
                  <c:v>4.24E-2</c:v>
                </c:pt>
                <c:pt idx="26">
                  <c:v>4.24E-2</c:v>
                </c:pt>
                <c:pt idx="27">
                  <c:v>4.2999999999999997E-2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F0-324D-B0FC-EB2D8BF54CE0}"/>
            </c:ext>
          </c:extLst>
        </c:ser>
        <c:ser>
          <c:idx val="1"/>
          <c:order val="1"/>
          <c:tx>
            <c:v>NaOMe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Data'!$AG$3:$AG$30</c:f>
              <c:numCache>
                <c:formatCode>General</c:formatCode>
                <c:ptCount val="28"/>
                <c:pt idx="0">
                  <c:v>1.0657000000000001</c:v>
                </c:pt>
                <c:pt idx="1">
                  <c:v>0.97150000000000003</c:v>
                </c:pt>
                <c:pt idx="2">
                  <c:v>1.2862</c:v>
                </c:pt>
                <c:pt idx="3">
                  <c:v>1.3564000000000001</c:v>
                </c:pt>
                <c:pt idx="4">
                  <c:v>1.1646000000000001</c:v>
                </c:pt>
                <c:pt idx="5">
                  <c:v>1.0319</c:v>
                </c:pt>
                <c:pt idx="6">
                  <c:v>0.79900000000000004</c:v>
                </c:pt>
                <c:pt idx="7">
                  <c:v>0.50280000000000002</c:v>
                </c:pt>
                <c:pt idx="8">
                  <c:v>0.36009999999999998</c:v>
                </c:pt>
                <c:pt idx="9">
                  <c:v>0.3125</c:v>
                </c:pt>
                <c:pt idx="10">
                  <c:v>0.32519999999999999</c:v>
                </c:pt>
                <c:pt idx="11">
                  <c:v>0.3553</c:v>
                </c:pt>
                <c:pt idx="12">
                  <c:v>0.32150000000000001</c:v>
                </c:pt>
                <c:pt idx="13">
                  <c:v>0.26140000000000002</c:v>
                </c:pt>
                <c:pt idx="14">
                  <c:v>0.2908</c:v>
                </c:pt>
                <c:pt idx="15">
                  <c:v>0.40739999999999998</c:v>
                </c:pt>
                <c:pt idx="16">
                  <c:v>0.55910000000000004</c:v>
                </c:pt>
                <c:pt idx="17">
                  <c:v>0.74819999999999998</c:v>
                </c:pt>
                <c:pt idx="18">
                  <c:v>0.88719999999999999</c:v>
                </c:pt>
                <c:pt idx="19">
                  <c:v>0.95740000000000003</c:v>
                </c:pt>
                <c:pt idx="20">
                  <c:v>0.9042</c:v>
                </c:pt>
                <c:pt idx="21">
                  <c:v>0.72499999999999998</c:v>
                </c:pt>
                <c:pt idx="22">
                  <c:v>0.47299999999999998</c:v>
                </c:pt>
                <c:pt idx="23">
                  <c:v>0.2482</c:v>
                </c:pt>
                <c:pt idx="24">
                  <c:v>0.1258</c:v>
                </c:pt>
                <c:pt idx="25">
                  <c:v>7.0800000000000002E-2</c:v>
                </c:pt>
                <c:pt idx="26">
                  <c:v>4.7899999999999998E-2</c:v>
                </c:pt>
                <c:pt idx="27">
                  <c:v>3.8800000000000001E-2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F0-324D-B0FC-EB2D8BF54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645584"/>
        <c:axId val="2110871280"/>
      </c:scatterChart>
      <c:valAx>
        <c:axId val="2132645584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871280"/>
        <c:crosses val="autoZero"/>
        <c:crossBetween val="midCat"/>
      </c:valAx>
      <c:valAx>
        <c:axId val="21108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64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Iota </a:t>
            </a:r>
            <a:r>
              <a:rPr lang="en-GB" sz="1400" b="0" i="0" u="none" strike="noStrike" baseline="0">
                <a:effectLst/>
              </a:rPr>
              <a:t>- MeOH/AlCl3   </a:t>
            </a:r>
            <a:r>
              <a:rPr lang="en-GB" sz="1400" b="0" i="0" u="none" strike="noStrike" baseline="0"/>
              <a:t>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Data'!$AF$3:$AF$30</c:f>
              <c:numCache>
                <c:formatCode>General</c:formatCode>
                <c:ptCount val="28"/>
                <c:pt idx="0">
                  <c:v>0.73719999999999997</c:v>
                </c:pt>
                <c:pt idx="1">
                  <c:v>0.61850000000000005</c:v>
                </c:pt>
                <c:pt idx="2">
                  <c:v>0.54120000000000001</c:v>
                </c:pt>
                <c:pt idx="3">
                  <c:v>0.53110000000000002</c:v>
                </c:pt>
                <c:pt idx="4">
                  <c:v>0.79379999999999995</c:v>
                </c:pt>
                <c:pt idx="5">
                  <c:v>0.86280000000000001</c:v>
                </c:pt>
                <c:pt idx="6">
                  <c:v>0.56620000000000004</c:v>
                </c:pt>
                <c:pt idx="7">
                  <c:v>0.42859999999999998</c:v>
                </c:pt>
                <c:pt idx="8">
                  <c:v>0.45400000000000001</c:v>
                </c:pt>
                <c:pt idx="9">
                  <c:v>0.54110000000000003</c:v>
                </c:pt>
                <c:pt idx="10">
                  <c:v>0.49869999999999998</c:v>
                </c:pt>
                <c:pt idx="11">
                  <c:v>0.33279999999999998</c:v>
                </c:pt>
                <c:pt idx="12">
                  <c:v>0.29809999999999998</c:v>
                </c:pt>
                <c:pt idx="13">
                  <c:v>0.3468</c:v>
                </c:pt>
                <c:pt idx="14">
                  <c:v>0.39219999999999999</c:v>
                </c:pt>
                <c:pt idx="15">
                  <c:v>0.38829999999999998</c:v>
                </c:pt>
                <c:pt idx="16">
                  <c:v>0.3266</c:v>
                </c:pt>
                <c:pt idx="17">
                  <c:v>0.22600000000000001</c:v>
                </c:pt>
                <c:pt idx="18">
                  <c:v>0.14849999999999999</c:v>
                </c:pt>
                <c:pt idx="19">
                  <c:v>9.5899999999999999E-2</c:v>
                </c:pt>
                <c:pt idx="20">
                  <c:v>6.8099999999999994E-2</c:v>
                </c:pt>
                <c:pt idx="21">
                  <c:v>5.5500000000000001E-2</c:v>
                </c:pt>
                <c:pt idx="22">
                  <c:v>5.0799999999999998E-2</c:v>
                </c:pt>
                <c:pt idx="23">
                  <c:v>4.4999999999999998E-2</c:v>
                </c:pt>
                <c:pt idx="24">
                  <c:v>4.3799999999999999E-2</c:v>
                </c:pt>
                <c:pt idx="25">
                  <c:v>4.24E-2</c:v>
                </c:pt>
                <c:pt idx="26">
                  <c:v>4.24E-2</c:v>
                </c:pt>
                <c:pt idx="27">
                  <c:v>4.2999999999999997E-2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6C-A14F-82BD-E1F9B539427A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Data'!$AH$3:$AH$30</c:f>
              <c:numCache>
                <c:formatCode>General</c:formatCode>
                <c:ptCount val="28"/>
                <c:pt idx="0">
                  <c:v>0.751</c:v>
                </c:pt>
                <c:pt idx="1">
                  <c:v>0.6996</c:v>
                </c:pt>
                <c:pt idx="2">
                  <c:v>0.73399999999999999</c:v>
                </c:pt>
                <c:pt idx="3">
                  <c:v>0.72250000000000003</c:v>
                </c:pt>
                <c:pt idx="4">
                  <c:v>0.64829999999999999</c:v>
                </c:pt>
                <c:pt idx="5">
                  <c:v>0.83009999999999995</c:v>
                </c:pt>
                <c:pt idx="6">
                  <c:v>0.71299999999999997</c:v>
                </c:pt>
                <c:pt idx="7">
                  <c:v>0.433</c:v>
                </c:pt>
                <c:pt idx="8">
                  <c:v>0.33439999999999998</c:v>
                </c:pt>
                <c:pt idx="9">
                  <c:v>0.26</c:v>
                </c:pt>
                <c:pt idx="10">
                  <c:v>0.28399999999999997</c:v>
                </c:pt>
                <c:pt idx="11">
                  <c:v>0.38740000000000002</c:v>
                </c:pt>
                <c:pt idx="12">
                  <c:v>0.48420000000000002</c:v>
                </c:pt>
                <c:pt idx="13">
                  <c:v>0.4884</c:v>
                </c:pt>
                <c:pt idx="14">
                  <c:v>0.38690000000000002</c:v>
                </c:pt>
                <c:pt idx="15">
                  <c:v>0.28610000000000002</c:v>
                </c:pt>
                <c:pt idx="16">
                  <c:v>0.27939999999999998</c:v>
                </c:pt>
                <c:pt idx="17">
                  <c:v>0.34129999999999999</c:v>
                </c:pt>
                <c:pt idx="18">
                  <c:v>0.41170000000000001</c:v>
                </c:pt>
                <c:pt idx="19">
                  <c:v>0.46789999999999998</c:v>
                </c:pt>
                <c:pt idx="20">
                  <c:v>0.4839</c:v>
                </c:pt>
                <c:pt idx="21">
                  <c:v>0.43509999999999999</c:v>
                </c:pt>
                <c:pt idx="22">
                  <c:v>0.32779999999999998</c:v>
                </c:pt>
                <c:pt idx="23">
                  <c:v>0.20250000000000001</c:v>
                </c:pt>
                <c:pt idx="24">
                  <c:v>0.12659999999999999</c:v>
                </c:pt>
                <c:pt idx="25">
                  <c:v>8.5000000000000006E-2</c:v>
                </c:pt>
                <c:pt idx="26">
                  <c:v>6.2799999999999995E-2</c:v>
                </c:pt>
                <c:pt idx="27">
                  <c:v>5.2400000000000002E-2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6C-A14F-82BD-E1F9B539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645584"/>
        <c:axId val="2110871280"/>
      </c:scatterChart>
      <c:valAx>
        <c:axId val="2132645584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871280"/>
        <c:crosses val="autoZero"/>
        <c:crossBetween val="midCat"/>
      </c:valAx>
      <c:valAx>
        <c:axId val="21108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64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Iota </a:t>
            </a:r>
            <a:r>
              <a:rPr lang="en-GB" sz="1400" b="0" i="0" u="none" strike="noStrike" baseline="0">
                <a:effectLst/>
              </a:rPr>
              <a:t>- MeOH/AlCl3/HCl   </a:t>
            </a:r>
            <a:r>
              <a:rPr lang="en-GB" sz="1400" b="0" i="0" u="none" strike="noStrike" baseline="0"/>
              <a:t>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MeOH</c:v>
          </c:tx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Data'!$AF$3:$AF$30</c:f>
              <c:numCache>
                <c:formatCode>General</c:formatCode>
                <c:ptCount val="28"/>
                <c:pt idx="0">
                  <c:v>0.73719999999999997</c:v>
                </c:pt>
                <c:pt idx="1">
                  <c:v>0.61850000000000005</c:v>
                </c:pt>
                <c:pt idx="2">
                  <c:v>0.54120000000000001</c:v>
                </c:pt>
                <c:pt idx="3">
                  <c:v>0.53110000000000002</c:v>
                </c:pt>
                <c:pt idx="4">
                  <c:v>0.79379999999999995</c:v>
                </c:pt>
                <c:pt idx="5">
                  <c:v>0.86280000000000001</c:v>
                </c:pt>
                <c:pt idx="6">
                  <c:v>0.56620000000000004</c:v>
                </c:pt>
                <c:pt idx="7">
                  <c:v>0.42859999999999998</c:v>
                </c:pt>
                <c:pt idx="8">
                  <c:v>0.45400000000000001</c:v>
                </c:pt>
                <c:pt idx="9">
                  <c:v>0.54110000000000003</c:v>
                </c:pt>
                <c:pt idx="10">
                  <c:v>0.49869999999999998</c:v>
                </c:pt>
                <c:pt idx="11">
                  <c:v>0.33279999999999998</c:v>
                </c:pt>
                <c:pt idx="12">
                  <c:v>0.29809999999999998</c:v>
                </c:pt>
                <c:pt idx="13">
                  <c:v>0.3468</c:v>
                </c:pt>
                <c:pt idx="14">
                  <c:v>0.39219999999999999</c:v>
                </c:pt>
                <c:pt idx="15">
                  <c:v>0.38829999999999998</c:v>
                </c:pt>
                <c:pt idx="16">
                  <c:v>0.3266</c:v>
                </c:pt>
                <c:pt idx="17">
                  <c:v>0.22600000000000001</c:v>
                </c:pt>
                <c:pt idx="18">
                  <c:v>0.14849999999999999</c:v>
                </c:pt>
                <c:pt idx="19">
                  <c:v>9.5899999999999999E-2</c:v>
                </c:pt>
                <c:pt idx="20">
                  <c:v>6.8099999999999994E-2</c:v>
                </c:pt>
                <c:pt idx="21">
                  <c:v>5.5500000000000001E-2</c:v>
                </c:pt>
                <c:pt idx="22">
                  <c:v>5.0799999999999998E-2</c:v>
                </c:pt>
                <c:pt idx="23">
                  <c:v>4.4999999999999998E-2</c:v>
                </c:pt>
                <c:pt idx="24">
                  <c:v>4.3799999999999999E-2</c:v>
                </c:pt>
                <c:pt idx="25">
                  <c:v>4.24E-2</c:v>
                </c:pt>
                <c:pt idx="26">
                  <c:v>4.24E-2</c:v>
                </c:pt>
                <c:pt idx="27">
                  <c:v>4.2999999999999997E-2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E72-B549-B0AC-BBBECB82E985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Data'!$AH$3:$AH$30</c:f>
              <c:numCache>
                <c:formatCode>General</c:formatCode>
                <c:ptCount val="28"/>
                <c:pt idx="0">
                  <c:v>0.751</c:v>
                </c:pt>
                <c:pt idx="1">
                  <c:v>0.6996</c:v>
                </c:pt>
                <c:pt idx="2">
                  <c:v>0.73399999999999999</c:v>
                </c:pt>
                <c:pt idx="3">
                  <c:v>0.72250000000000003</c:v>
                </c:pt>
                <c:pt idx="4">
                  <c:v>0.64829999999999999</c:v>
                </c:pt>
                <c:pt idx="5">
                  <c:v>0.83009999999999995</c:v>
                </c:pt>
                <c:pt idx="6">
                  <c:v>0.71299999999999997</c:v>
                </c:pt>
                <c:pt idx="7">
                  <c:v>0.433</c:v>
                </c:pt>
                <c:pt idx="8">
                  <c:v>0.33439999999999998</c:v>
                </c:pt>
                <c:pt idx="9">
                  <c:v>0.26</c:v>
                </c:pt>
                <c:pt idx="10">
                  <c:v>0.28399999999999997</c:v>
                </c:pt>
                <c:pt idx="11">
                  <c:v>0.38740000000000002</c:v>
                </c:pt>
                <c:pt idx="12">
                  <c:v>0.48420000000000002</c:v>
                </c:pt>
                <c:pt idx="13">
                  <c:v>0.4884</c:v>
                </c:pt>
                <c:pt idx="14">
                  <c:v>0.38690000000000002</c:v>
                </c:pt>
                <c:pt idx="15">
                  <c:v>0.28610000000000002</c:v>
                </c:pt>
                <c:pt idx="16">
                  <c:v>0.27939999999999998</c:v>
                </c:pt>
                <c:pt idx="17">
                  <c:v>0.34129999999999999</c:v>
                </c:pt>
                <c:pt idx="18">
                  <c:v>0.41170000000000001</c:v>
                </c:pt>
                <c:pt idx="19">
                  <c:v>0.46789999999999998</c:v>
                </c:pt>
                <c:pt idx="20">
                  <c:v>0.4839</c:v>
                </c:pt>
                <c:pt idx="21">
                  <c:v>0.43509999999999999</c:v>
                </c:pt>
                <c:pt idx="22">
                  <c:v>0.32779999999999998</c:v>
                </c:pt>
                <c:pt idx="23">
                  <c:v>0.20250000000000001</c:v>
                </c:pt>
                <c:pt idx="24">
                  <c:v>0.12659999999999999</c:v>
                </c:pt>
                <c:pt idx="25">
                  <c:v>8.5000000000000006E-2</c:v>
                </c:pt>
                <c:pt idx="26">
                  <c:v>6.2799999999999995E-2</c:v>
                </c:pt>
                <c:pt idx="27">
                  <c:v>5.2400000000000002E-2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E72-B549-B0AC-BBBECB82E985}"/>
            </c:ext>
          </c:extLst>
        </c:ser>
        <c:ser>
          <c:idx val="0"/>
          <c:order val="2"/>
          <c:tx>
            <c:v>AlCl3/HCl</c:v>
          </c:tx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Data'!$AI$3:$AI$30</c:f>
              <c:numCache>
                <c:formatCode>General</c:formatCode>
                <c:ptCount val="28"/>
                <c:pt idx="0">
                  <c:v>0.65690000000000004</c:v>
                </c:pt>
                <c:pt idx="1">
                  <c:v>0.59589999999999999</c:v>
                </c:pt>
                <c:pt idx="2">
                  <c:v>0.58189999999999997</c:v>
                </c:pt>
                <c:pt idx="3">
                  <c:v>0.53639999999999999</c:v>
                </c:pt>
                <c:pt idx="4">
                  <c:v>0.50229999999999997</c:v>
                </c:pt>
                <c:pt idx="5">
                  <c:v>0.65049999999999997</c:v>
                </c:pt>
                <c:pt idx="6">
                  <c:v>0.59250000000000003</c:v>
                </c:pt>
                <c:pt idx="7">
                  <c:v>0.42780000000000001</c:v>
                </c:pt>
                <c:pt idx="8">
                  <c:v>0.3518</c:v>
                </c:pt>
                <c:pt idx="9">
                  <c:v>0.26419999999999999</c:v>
                </c:pt>
                <c:pt idx="10">
                  <c:v>0.29349999999999998</c:v>
                </c:pt>
                <c:pt idx="11">
                  <c:v>0.3821</c:v>
                </c:pt>
                <c:pt idx="12">
                  <c:v>0.44379999999999997</c:v>
                </c:pt>
                <c:pt idx="13">
                  <c:v>0.41399999999999998</c:v>
                </c:pt>
                <c:pt idx="14">
                  <c:v>0.30209999999999998</c:v>
                </c:pt>
                <c:pt idx="15">
                  <c:v>0.21820000000000001</c:v>
                </c:pt>
                <c:pt idx="16">
                  <c:v>0.21229999999999999</c:v>
                </c:pt>
                <c:pt idx="17">
                  <c:v>0.25359999999999999</c:v>
                </c:pt>
                <c:pt idx="18">
                  <c:v>0.30049999999999999</c:v>
                </c:pt>
                <c:pt idx="19">
                  <c:v>0.34339999999999998</c:v>
                </c:pt>
                <c:pt idx="20">
                  <c:v>0.36509999999999998</c:v>
                </c:pt>
                <c:pt idx="21">
                  <c:v>0.3372</c:v>
                </c:pt>
                <c:pt idx="22">
                  <c:v>0.26479999999999998</c:v>
                </c:pt>
                <c:pt idx="23">
                  <c:v>0.17799999999999999</c:v>
                </c:pt>
                <c:pt idx="24">
                  <c:v>0.1239</c:v>
                </c:pt>
                <c:pt idx="25">
                  <c:v>9.2999999999999999E-2</c:v>
                </c:pt>
                <c:pt idx="26">
                  <c:v>7.4700000000000003E-2</c:v>
                </c:pt>
                <c:pt idx="27">
                  <c:v>6.3399999999999998E-2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E72-B549-B0AC-BBBECB82E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645584"/>
        <c:axId val="2110871280"/>
      </c:scatterChart>
      <c:valAx>
        <c:axId val="2132645584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871280"/>
        <c:crosses val="autoZero"/>
        <c:crossBetween val="midCat"/>
      </c:valAx>
      <c:valAx>
        <c:axId val="21108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64558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Iota - </a:t>
            </a:r>
            <a:r>
              <a:rPr lang="en-GB" sz="1400" b="0" i="0" u="none" strike="noStrike" baseline="0">
                <a:effectLst/>
              </a:rPr>
              <a:t>MeOH/NaOAc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Data'!$AF$3:$AF$30</c:f>
              <c:numCache>
                <c:formatCode>General</c:formatCode>
                <c:ptCount val="28"/>
                <c:pt idx="0">
                  <c:v>0.73719999999999997</c:v>
                </c:pt>
                <c:pt idx="1">
                  <c:v>0.61850000000000005</c:v>
                </c:pt>
                <c:pt idx="2">
                  <c:v>0.54120000000000001</c:v>
                </c:pt>
                <c:pt idx="3">
                  <c:v>0.53110000000000002</c:v>
                </c:pt>
                <c:pt idx="4">
                  <c:v>0.79379999999999995</c:v>
                </c:pt>
                <c:pt idx="5">
                  <c:v>0.86280000000000001</c:v>
                </c:pt>
                <c:pt idx="6">
                  <c:v>0.56620000000000004</c:v>
                </c:pt>
                <c:pt idx="7">
                  <c:v>0.42859999999999998</c:v>
                </c:pt>
                <c:pt idx="8">
                  <c:v>0.45400000000000001</c:v>
                </c:pt>
                <c:pt idx="9">
                  <c:v>0.54110000000000003</c:v>
                </c:pt>
                <c:pt idx="10">
                  <c:v>0.49869999999999998</c:v>
                </c:pt>
                <c:pt idx="11">
                  <c:v>0.33279999999999998</c:v>
                </c:pt>
                <c:pt idx="12">
                  <c:v>0.29809999999999998</c:v>
                </c:pt>
                <c:pt idx="13">
                  <c:v>0.3468</c:v>
                </c:pt>
                <c:pt idx="14">
                  <c:v>0.39219999999999999</c:v>
                </c:pt>
                <c:pt idx="15">
                  <c:v>0.38829999999999998</c:v>
                </c:pt>
                <c:pt idx="16">
                  <c:v>0.3266</c:v>
                </c:pt>
                <c:pt idx="17">
                  <c:v>0.22600000000000001</c:v>
                </c:pt>
                <c:pt idx="18">
                  <c:v>0.14849999999999999</c:v>
                </c:pt>
                <c:pt idx="19">
                  <c:v>9.5899999999999999E-2</c:v>
                </c:pt>
                <c:pt idx="20">
                  <c:v>6.8099999999999994E-2</c:v>
                </c:pt>
                <c:pt idx="21">
                  <c:v>5.5500000000000001E-2</c:v>
                </c:pt>
                <c:pt idx="22">
                  <c:v>5.0799999999999998E-2</c:v>
                </c:pt>
                <c:pt idx="23">
                  <c:v>4.4999999999999998E-2</c:v>
                </c:pt>
                <c:pt idx="24">
                  <c:v>4.3799999999999999E-2</c:v>
                </c:pt>
                <c:pt idx="25">
                  <c:v>4.24E-2</c:v>
                </c:pt>
                <c:pt idx="26">
                  <c:v>4.24E-2</c:v>
                </c:pt>
                <c:pt idx="27">
                  <c:v>4.2999999999999997E-2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E5-B44B-8FF8-0B1AEA236816}"/>
            </c:ext>
          </c:extLst>
        </c:ser>
        <c:ser>
          <c:idx val="1"/>
          <c:order val="1"/>
          <c:tx>
            <c:v>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Data'!$AJ$3:$AJ$30</c:f>
              <c:numCache>
                <c:formatCode>General</c:formatCode>
                <c:ptCount val="28"/>
                <c:pt idx="0">
                  <c:v>1.2185999999999999</c:v>
                </c:pt>
                <c:pt idx="1">
                  <c:v>0.71609999999999996</c:v>
                </c:pt>
                <c:pt idx="2">
                  <c:v>0.82369999999999999</c:v>
                </c:pt>
                <c:pt idx="3">
                  <c:v>0.8639</c:v>
                </c:pt>
                <c:pt idx="4">
                  <c:v>0.7722</c:v>
                </c:pt>
                <c:pt idx="5">
                  <c:v>0.71409999999999996</c:v>
                </c:pt>
                <c:pt idx="6">
                  <c:v>0.54620000000000002</c:v>
                </c:pt>
                <c:pt idx="7">
                  <c:v>0.37330000000000002</c:v>
                </c:pt>
                <c:pt idx="8">
                  <c:v>0.2954</c:v>
                </c:pt>
                <c:pt idx="9">
                  <c:v>0.2651</c:v>
                </c:pt>
                <c:pt idx="10">
                  <c:v>0.25629999999999997</c:v>
                </c:pt>
                <c:pt idx="11">
                  <c:v>0.245</c:v>
                </c:pt>
                <c:pt idx="12">
                  <c:v>0.2266</c:v>
                </c:pt>
                <c:pt idx="13">
                  <c:v>0.20430000000000001</c:v>
                </c:pt>
                <c:pt idx="14">
                  <c:v>0.22020000000000001</c:v>
                </c:pt>
                <c:pt idx="15">
                  <c:v>0.28029999999999999</c:v>
                </c:pt>
                <c:pt idx="16">
                  <c:v>0.35549999999999998</c:v>
                </c:pt>
                <c:pt idx="17">
                  <c:v>0.44719999999999999</c:v>
                </c:pt>
                <c:pt idx="18">
                  <c:v>0.52070000000000005</c:v>
                </c:pt>
                <c:pt idx="19">
                  <c:v>0.56489999999999996</c:v>
                </c:pt>
                <c:pt idx="20">
                  <c:v>0.54910000000000003</c:v>
                </c:pt>
                <c:pt idx="21">
                  <c:v>0.46629999999999999</c:v>
                </c:pt>
                <c:pt idx="22">
                  <c:v>0.32819999999999999</c:v>
                </c:pt>
                <c:pt idx="23">
                  <c:v>0.18609999999999999</c:v>
                </c:pt>
                <c:pt idx="24">
                  <c:v>0.10340000000000001</c:v>
                </c:pt>
                <c:pt idx="25">
                  <c:v>6.6400000000000001E-2</c:v>
                </c:pt>
                <c:pt idx="26">
                  <c:v>5.21E-2</c:v>
                </c:pt>
                <c:pt idx="27">
                  <c:v>4.7100000000000003E-2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E5-B44B-8FF8-0B1AEA236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645584"/>
        <c:axId val="2110871280"/>
      </c:scatterChart>
      <c:valAx>
        <c:axId val="2132645584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871280"/>
        <c:crosses val="autoZero"/>
        <c:crossBetween val="midCat"/>
      </c:valAx>
      <c:valAx>
        <c:axId val="21108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64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Iota - </a:t>
            </a:r>
            <a:r>
              <a:rPr lang="en-GB" sz="1400" b="0" i="0" u="none" strike="noStrike" baseline="0">
                <a:effectLst/>
              </a:rPr>
              <a:t>MeOH/NaOAc (10min)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Data'!$AF$3:$AF$30</c:f>
              <c:numCache>
                <c:formatCode>General</c:formatCode>
                <c:ptCount val="28"/>
                <c:pt idx="0">
                  <c:v>0.73719999999999997</c:v>
                </c:pt>
                <c:pt idx="1">
                  <c:v>0.61850000000000005</c:v>
                </c:pt>
                <c:pt idx="2">
                  <c:v>0.54120000000000001</c:v>
                </c:pt>
                <c:pt idx="3">
                  <c:v>0.53110000000000002</c:v>
                </c:pt>
                <c:pt idx="4">
                  <c:v>0.79379999999999995</c:v>
                </c:pt>
                <c:pt idx="5">
                  <c:v>0.86280000000000001</c:v>
                </c:pt>
                <c:pt idx="6">
                  <c:v>0.56620000000000004</c:v>
                </c:pt>
                <c:pt idx="7">
                  <c:v>0.42859999999999998</c:v>
                </c:pt>
                <c:pt idx="8">
                  <c:v>0.45400000000000001</c:v>
                </c:pt>
                <c:pt idx="9">
                  <c:v>0.54110000000000003</c:v>
                </c:pt>
                <c:pt idx="10">
                  <c:v>0.49869999999999998</c:v>
                </c:pt>
                <c:pt idx="11">
                  <c:v>0.33279999999999998</c:v>
                </c:pt>
                <c:pt idx="12">
                  <c:v>0.29809999999999998</c:v>
                </c:pt>
                <c:pt idx="13">
                  <c:v>0.3468</c:v>
                </c:pt>
                <c:pt idx="14">
                  <c:v>0.39219999999999999</c:v>
                </c:pt>
                <c:pt idx="15">
                  <c:v>0.38829999999999998</c:v>
                </c:pt>
                <c:pt idx="16">
                  <c:v>0.3266</c:v>
                </c:pt>
                <c:pt idx="17">
                  <c:v>0.22600000000000001</c:v>
                </c:pt>
                <c:pt idx="18">
                  <c:v>0.14849999999999999</c:v>
                </c:pt>
                <c:pt idx="19">
                  <c:v>9.5899999999999999E-2</c:v>
                </c:pt>
                <c:pt idx="20">
                  <c:v>6.8099999999999994E-2</c:v>
                </c:pt>
                <c:pt idx="21">
                  <c:v>5.5500000000000001E-2</c:v>
                </c:pt>
                <c:pt idx="22">
                  <c:v>5.0799999999999998E-2</c:v>
                </c:pt>
                <c:pt idx="23">
                  <c:v>4.4999999999999998E-2</c:v>
                </c:pt>
                <c:pt idx="24">
                  <c:v>4.3799999999999999E-2</c:v>
                </c:pt>
                <c:pt idx="25">
                  <c:v>4.24E-2</c:v>
                </c:pt>
                <c:pt idx="26">
                  <c:v>4.24E-2</c:v>
                </c:pt>
                <c:pt idx="27">
                  <c:v>4.2999999999999997E-2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DE-ED45-A36D-114B08642102}"/>
            </c:ext>
          </c:extLst>
        </c:ser>
        <c:ser>
          <c:idx val="1"/>
          <c:order val="1"/>
          <c:tx>
            <c:v>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Data'!$AJ$3:$AJ$30</c:f>
              <c:numCache>
                <c:formatCode>General</c:formatCode>
                <c:ptCount val="28"/>
                <c:pt idx="0">
                  <c:v>1.2185999999999999</c:v>
                </c:pt>
                <c:pt idx="1">
                  <c:v>0.71609999999999996</c:v>
                </c:pt>
                <c:pt idx="2">
                  <c:v>0.82369999999999999</c:v>
                </c:pt>
                <c:pt idx="3">
                  <c:v>0.8639</c:v>
                </c:pt>
                <c:pt idx="4">
                  <c:v>0.7722</c:v>
                </c:pt>
                <c:pt idx="5">
                  <c:v>0.71409999999999996</c:v>
                </c:pt>
                <c:pt idx="6">
                  <c:v>0.54620000000000002</c:v>
                </c:pt>
                <c:pt idx="7">
                  <c:v>0.37330000000000002</c:v>
                </c:pt>
                <c:pt idx="8">
                  <c:v>0.2954</c:v>
                </c:pt>
                <c:pt idx="9">
                  <c:v>0.2651</c:v>
                </c:pt>
                <c:pt idx="10">
                  <c:v>0.25629999999999997</c:v>
                </c:pt>
                <c:pt idx="11">
                  <c:v>0.245</c:v>
                </c:pt>
                <c:pt idx="12">
                  <c:v>0.2266</c:v>
                </c:pt>
                <c:pt idx="13">
                  <c:v>0.20430000000000001</c:v>
                </c:pt>
                <c:pt idx="14">
                  <c:v>0.22020000000000001</c:v>
                </c:pt>
                <c:pt idx="15">
                  <c:v>0.28029999999999999</c:v>
                </c:pt>
                <c:pt idx="16">
                  <c:v>0.35549999999999998</c:v>
                </c:pt>
                <c:pt idx="17">
                  <c:v>0.44719999999999999</c:v>
                </c:pt>
                <c:pt idx="18">
                  <c:v>0.52070000000000005</c:v>
                </c:pt>
                <c:pt idx="19">
                  <c:v>0.56489999999999996</c:v>
                </c:pt>
                <c:pt idx="20">
                  <c:v>0.54910000000000003</c:v>
                </c:pt>
                <c:pt idx="21">
                  <c:v>0.46629999999999999</c:v>
                </c:pt>
                <c:pt idx="22">
                  <c:v>0.32819999999999999</c:v>
                </c:pt>
                <c:pt idx="23">
                  <c:v>0.18609999999999999</c:v>
                </c:pt>
                <c:pt idx="24">
                  <c:v>0.10340000000000001</c:v>
                </c:pt>
                <c:pt idx="25">
                  <c:v>6.6400000000000001E-2</c:v>
                </c:pt>
                <c:pt idx="26">
                  <c:v>5.21E-2</c:v>
                </c:pt>
                <c:pt idx="27">
                  <c:v>4.7100000000000003E-2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DE-ED45-A36D-114B08642102}"/>
            </c:ext>
          </c:extLst>
        </c:ser>
        <c:ser>
          <c:idx val="2"/>
          <c:order val="2"/>
          <c:tx>
            <c:v>NaOAc (10min)</c:v>
          </c:tx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Data'!$AK$3:$AK$30</c:f>
              <c:numCache>
                <c:formatCode>General</c:formatCode>
                <c:ptCount val="28"/>
                <c:pt idx="0">
                  <c:v>1.0843</c:v>
                </c:pt>
                <c:pt idx="1">
                  <c:v>0.63959999999999995</c:v>
                </c:pt>
                <c:pt idx="2">
                  <c:v>0.70809999999999995</c:v>
                </c:pt>
                <c:pt idx="3">
                  <c:v>0.7339</c:v>
                </c:pt>
                <c:pt idx="4">
                  <c:v>0.68940000000000001</c:v>
                </c:pt>
                <c:pt idx="5">
                  <c:v>0.65569999999999995</c:v>
                </c:pt>
                <c:pt idx="6">
                  <c:v>0.49919999999999998</c:v>
                </c:pt>
                <c:pt idx="7">
                  <c:v>0.34499999999999997</c:v>
                </c:pt>
                <c:pt idx="8">
                  <c:v>0.2848</c:v>
                </c:pt>
                <c:pt idx="9">
                  <c:v>0.26860000000000001</c:v>
                </c:pt>
                <c:pt idx="10">
                  <c:v>0.25979999999999998</c:v>
                </c:pt>
                <c:pt idx="11">
                  <c:v>0.2329</c:v>
                </c:pt>
                <c:pt idx="12">
                  <c:v>0.21029999999999999</c:v>
                </c:pt>
                <c:pt idx="13">
                  <c:v>0.1963</c:v>
                </c:pt>
                <c:pt idx="14">
                  <c:v>0.2142</c:v>
                </c:pt>
                <c:pt idx="15">
                  <c:v>0.26140000000000002</c:v>
                </c:pt>
                <c:pt idx="16">
                  <c:v>0.31459999999999999</c:v>
                </c:pt>
                <c:pt idx="17">
                  <c:v>0.37590000000000001</c:v>
                </c:pt>
                <c:pt idx="18">
                  <c:v>0.4229</c:v>
                </c:pt>
                <c:pt idx="19">
                  <c:v>0.44919999999999999</c:v>
                </c:pt>
                <c:pt idx="20">
                  <c:v>0.43180000000000002</c:v>
                </c:pt>
                <c:pt idx="21">
                  <c:v>0.36520000000000002</c:v>
                </c:pt>
                <c:pt idx="22">
                  <c:v>0.25719999999999998</c:v>
                </c:pt>
                <c:pt idx="23">
                  <c:v>0.1434</c:v>
                </c:pt>
                <c:pt idx="24">
                  <c:v>8.0399999999999999E-2</c:v>
                </c:pt>
                <c:pt idx="25">
                  <c:v>5.2400000000000002E-2</c:v>
                </c:pt>
                <c:pt idx="26">
                  <c:v>4.1599999999999998E-2</c:v>
                </c:pt>
                <c:pt idx="27">
                  <c:v>3.85E-2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DE-ED45-A36D-114B08642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645584"/>
        <c:axId val="2110871280"/>
      </c:scatterChart>
      <c:valAx>
        <c:axId val="2132645584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871280"/>
        <c:crosses val="autoZero"/>
        <c:crossBetween val="midCat"/>
      </c:valAx>
      <c:valAx>
        <c:axId val="21108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64558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Iota - </a:t>
            </a:r>
            <a:r>
              <a:rPr lang="en-GB" sz="1400" b="0" i="0" u="none" strike="noStrike" baseline="0">
                <a:effectLst/>
              </a:rPr>
              <a:t>MeOH/NaOAc/H3BO3 (10min)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Data'!$AF$3:$AF$30</c:f>
              <c:numCache>
                <c:formatCode>General</c:formatCode>
                <c:ptCount val="28"/>
                <c:pt idx="0">
                  <c:v>0.73719999999999997</c:v>
                </c:pt>
                <c:pt idx="1">
                  <c:v>0.61850000000000005</c:v>
                </c:pt>
                <c:pt idx="2">
                  <c:v>0.54120000000000001</c:v>
                </c:pt>
                <c:pt idx="3">
                  <c:v>0.53110000000000002</c:v>
                </c:pt>
                <c:pt idx="4">
                  <c:v>0.79379999999999995</c:v>
                </c:pt>
                <c:pt idx="5">
                  <c:v>0.86280000000000001</c:v>
                </c:pt>
                <c:pt idx="6">
                  <c:v>0.56620000000000004</c:v>
                </c:pt>
                <c:pt idx="7">
                  <c:v>0.42859999999999998</c:v>
                </c:pt>
                <c:pt idx="8">
                  <c:v>0.45400000000000001</c:v>
                </c:pt>
                <c:pt idx="9">
                  <c:v>0.54110000000000003</c:v>
                </c:pt>
                <c:pt idx="10">
                  <c:v>0.49869999999999998</c:v>
                </c:pt>
                <c:pt idx="11">
                  <c:v>0.33279999999999998</c:v>
                </c:pt>
                <c:pt idx="12">
                  <c:v>0.29809999999999998</c:v>
                </c:pt>
                <c:pt idx="13">
                  <c:v>0.3468</c:v>
                </c:pt>
                <c:pt idx="14">
                  <c:v>0.39219999999999999</c:v>
                </c:pt>
                <c:pt idx="15">
                  <c:v>0.38829999999999998</c:v>
                </c:pt>
                <c:pt idx="16">
                  <c:v>0.3266</c:v>
                </c:pt>
                <c:pt idx="17">
                  <c:v>0.22600000000000001</c:v>
                </c:pt>
                <c:pt idx="18">
                  <c:v>0.14849999999999999</c:v>
                </c:pt>
                <c:pt idx="19">
                  <c:v>9.5899999999999999E-2</c:v>
                </c:pt>
                <c:pt idx="20">
                  <c:v>6.8099999999999994E-2</c:v>
                </c:pt>
                <c:pt idx="21">
                  <c:v>5.5500000000000001E-2</c:v>
                </c:pt>
                <c:pt idx="22">
                  <c:v>5.0799999999999998E-2</c:v>
                </c:pt>
                <c:pt idx="23">
                  <c:v>4.4999999999999998E-2</c:v>
                </c:pt>
                <c:pt idx="24">
                  <c:v>4.3799999999999999E-2</c:v>
                </c:pt>
                <c:pt idx="25">
                  <c:v>4.24E-2</c:v>
                </c:pt>
                <c:pt idx="26">
                  <c:v>4.24E-2</c:v>
                </c:pt>
                <c:pt idx="27">
                  <c:v>4.2999999999999997E-2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AF-9C4B-B40D-98ED82A7CE34}"/>
            </c:ext>
          </c:extLst>
        </c:ser>
        <c:ser>
          <c:idx val="1"/>
          <c:order val="1"/>
          <c:tx>
            <c:v>NaOAc/H3BO3 (10min)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Data'!$AL$3:$AL$30</c:f>
              <c:numCache>
                <c:formatCode>General</c:formatCode>
                <c:ptCount val="28"/>
                <c:pt idx="0">
                  <c:v>1.1217999999999999</c:v>
                </c:pt>
                <c:pt idx="1">
                  <c:v>0.63500000000000001</c:v>
                </c:pt>
                <c:pt idx="2">
                  <c:v>0.55930000000000002</c:v>
                </c:pt>
                <c:pt idx="3">
                  <c:v>0.55020000000000002</c:v>
                </c:pt>
                <c:pt idx="4">
                  <c:v>0.70730000000000004</c:v>
                </c:pt>
                <c:pt idx="5">
                  <c:v>0.75190000000000001</c:v>
                </c:pt>
                <c:pt idx="6">
                  <c:v>0.51919999999999999</c:v>
                </c:pt>
                <c:pt idx="7">
                  <c:v>0.37690000000000001</c:v>
                </c:pt>
                <c:pt idx="8">
                  <c:v>0.36880000000000002</c:v>
                </c:pt>
                <c:pt idx="9">
                  <c:v>0.42180000000000001</c:v>
                </c:pt>
                <c:pt idx="10">
                  <c:v>0.41110000000000002</c:v>
                </c:pt>
                <c:pt idx="11">
                  <c:v>0.30349999999999999</c:v>
                </c:pt>
                <c:pt idx="12">
                  <c:v>0.25530000000000003</c:v>
                </c:pt>
                <c:pt idx="13">
                  <c:v>0.27960000000000002</c:v>
                </c:pt>
                <c:pt idx="14">
                  <c:v>0.31659999999999999</c:v>
                </c:pt>
                <c:pt idx="15">
                  <c:v>0.33019999999999999</c:v>
                </c:pt>
                <c:pt idx="16">
                  <c:v>0.30819999999999997</c:v>
                </c:pt>
                <c:pt idx="17">
                  <c:v>0.2571</c:v>
                </c:pt>
                <c:pt idx="18">
                  <c:v>0.21129999999999999</c:v>
                </c:pt>
                <c:pt idx="19">
                  <c:v>0.1772</c:v>
                </c:pt>
                <c:pt idx="20">
                  <c:v>0.14960000000000001</c:v>
                </c:pt>
                <c:pt idx="21">
                  <c:v>0.1255</c:v>
                </c:pt>
                <c:pt idx="22">
                  <c:v>9.8000000000000004E-2</c:v>
                </c:pt>
                <c:pt idx="23">
                  <c:v>6.9199999999999998E-2</c:v>
                </c:pt>
                <c:pt idx="24">
                  <c:v>5.5300000000000002E-2</c:v>
                </c:pt>
                <c:pt idx="25">
                  <c:v>4.8599999999999997E-2</c:v>
                </c:pt>
                <c:pt idx="26">
                  <c:v>4.4299999999999999E-2</c:v>
                </c:pt>
                <c:pt idx="27">
                  <c:v>4.1599999999999998E-2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AF-9C4B-B40D-98ED82A7C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645584"/>
        <c:axId val="2110871280"/>
      </c:scatterChart>
      <c:valAx>
        <c:axId val="2132645584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871280"/>
        <c:crosses val="autoZero"/>
        <c:crossBetween val="midCat"/>
      </c:valAx>
      <c:valAx>
        <c:axId val="21108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64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Iota - </a:t>
            </a:r>
            <a:r>
              <a:rPr lang="en-GB" sz="1400" b="0" i="0" u="none" strike="noStrike" baseline="0">
                <a:effectLst/>
              </a:rPr>
              <a:t>MeOH/NaOAc/H3BO3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Data'!$AF$3:$AF$30</c:f>
              <c:numCache>
                <c:formatCode>General</c:formatCode>
                <c:ptCount val="28"/>
                <c:pt idx="0">
                  <c:v>0.73719999999999997</c:v>
                </c:pt>
                <c:pt idx="1">
                  <c:v>0.61850000000000005</c:v>
                </c:pt>
                <c:pt idx="2">
                  <c:v>0.54120000000000001</c:v>
                </c:pt>
                <c:pt idx="3">
                  <c:v>0.53110000000000002</c:v>
                </c:pt>
                <c:pt idx="4">
                  <c:v>0.79379999999999995</c:v>
                </c:pt>
                <c:pt idx="5">
                  <c:v>0.86280000000000001</c:v>
                </c:pt>
                <c:pt idx="6">
                  <c:v>0.56620000000000004</c:v>
                </c:pt>
                <c:pt idx="7">
                  <c:v>0.42859999999999998</c:v>
                </c:pt>
                <c:pt idx="8">
                  <c:v>0.45400000000000001</c:v>
                </c:pt>
                <c:pt idx="9">
                  <c:v>0.54110000000000003</c:v>
                </c:pt>
                <c:pt idx="10">
                  <c:v>0.49869999999999998</c:v>
                </c:pt>
                <c:pt idx="11">
                  <c:v>0.33279999999999998</c:v>
                </c:pt>
                <c:pt idx="12">
                  <c:v>0.29809999999999998</c:v>
                </c:pt>
                <c:pt idx="13">
                  <c:v>0.3468</c:v>
                </c:pt>
                <c:pt idx="14">
                  <c:v>0.39219999999999999</c:v>
                </c:pt>
                <c:pt idx="15">
                  <c:v>0.38829999999999998</c:v>
                </c:pt>
                <c:pt idx="16">
                  <c:v>0.3266</c:v>
                </c:pt>
                <c:pt idx="17">
                  <c:v>0.22600000000000001</c:v>
                </c:pt>
                <c:pt idx="18">
                  <c:v>0.14849999999999999</c:v>
                </c:pt>
                <c:pt idx="19">
                  <c:v>9.5899999999999999E-2</c:v>
                </c:pt>
                <c:pt idx="20">
                  <c:v>6.8099999999999994E-2</c:v>
                </c:pt>
                <c:pt idx="21">
                  <c:v>5.5500000000000001E-2</c:v>
                </c:pt>
                <c:pt idx="22">
                  <c:v>5.0799999999999998E-2</c:v>
                </c:pt>
                <c:pt idx="23">
                  <c:v>4.4999999999999998E-2</c:v>
                </c:pt>
                <c:pt idx="24">
                  <c:v>4.3799999999999999E-2</c:v>
                </c:pt>
                <c:pt idx="25">
                  <c:v>4.24E-2</c:v>
                </c:pt>
                <c:pt idx="26">
                  <c:v>4.24E-2</c:v>
                </c:pt>
                <c:pt idx="27">
                  <c:v>4.2999999999999997E-2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F-0740-A107-B7C1FFA09CA7}"/>
            </c:ext>
          </c:extLst>
        </c:ser>
        <c:ser>
          <c:idx val="1"/>
          <c:order val="1"/>
          <c:tx>
            <c:v>NaOAc/H3BO3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'UV Data'!$AE$3:$AE$30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Data'!$AM$3:$AM$30</c:f>
              <c:numCache>
                <c:formatCode>General</c:formatCode>
                <c:ptCount val="28"/>
                <c:pt idx="0">
                  <c:v>1.5135000000000001</c:v>
                </c:pt>
                <c:pt idx="1">
                  <c:v>0.81159999999999999</c:v>
                </c:pt>
                <c:pt idx="2">
                  <c:v>0.6341</c:v>
                </c:pt>
                <c:pt idx="3">
                  <c:v>0.6089</c:v>
                </c:pt>
                <c:pt idx="4">
                  <c:v>0.87460000000000004</c:v>
                </c:pt>
                <c:pt idx="5">
                  <c:v>0.93989999999999996</c:v>
                </c:pt>
                <c:pt idx="6">
                  <c:v>0.62770000000000004</c:v>
                </c:pt>
                <c:pt idx="7">
                  <c:v>0.47739999999999999</c:v>
                </c:pt>
                <c:pt idx="8">
                  <c:v>0.49099999999999999</c:v>
                </c:pt>
                <c:pt idx="9">
                  <c:v>0.57879999999999998</c:v>
                </c:pt>
                <c:pt idx="10">
                  <c:v>0.55500000000000005</c:v>
                </c:pt>
                <c:pt idx="11">
                  <c:v>0.40100000000000002</c:v>
                </c:pt>
                <c:pt idx="12">
                  <c:v>0.34389999999999998</c:v>
                </c:pt>
                <c:pt idx="13">
                  <c:v>0.38540000000000002</c:v>
                </c:pt>
                <c:pt idx="14">
                  <c:v>0.43070000000000003</c:v>
                </c:pt>
                <c:pt idx="15">
                  <c:v>0.4289</c:v>
                </c:pt>
                <c:pt idx="16">
                  <c:v>0.36880000000000002</c:v>
                </c:pt>
                <c:pt idx="17">
                  <c:v>0.26939999999999997</c:v>
                </c:pt>
                <c:pt idx="18">
                  <c:v>0.18609999999999999</c:v>
                </c:pt>
                <c:pt idx="19">
                  <c:v>0.129</c:v>
                </c:pt>
                <c:pt idx="20">
                  <c:v>9.69E-2</c:v>
                </c:pt>
                <c:pt idx="21">
                  <c:v>8.1299999999999997E-2</c:v>
                </c:pt>
                <c:pt idx="22">
                  <c:v>7.4499999999999997E-2</c:v>
                </c:pt>
                <c:pt idx="23">
                  <c:v>6.5000000000000002E-2</c:v>
                </c:pt>
                <c:pt idx="24">
                  <c:v>6.3399999999999998E-2</c:v>
                </c:pt>
                <c:pt idx="25">
                  <c:v>6.0999999999999999E-2</c:v>
                </c:pt>
                <c:pt idx="26">
                  <c:v>5.8500000000000003E-2</c:v>
                </c:pt>
                <c:pt idx="27">
                  <c:v>5.7599999999999998E-2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F-0740-A107-B7C1FFA09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645584"/>
        <c:axId val="2110871280"/>
      </c:scatterChart>
      <c:valAx>
        <c:axId val="2132645584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871280"/>
        <c:crosses val="autoZero"/>
        <c:crossBetween val="midCat"/>
      </c:valAx>
      <c:valAx>
        <c:axId val="21108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64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C4 - </a:t>
            </a:r>
            <a:r>
              <a:rPr lang="en-GB" sz="1400" b="0" i="0" u="none" strike="noStrike" baseline="0">
                <a:effectLst/>
              </a:rPr>
              <a:t>MeOH/NaOMe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Data'!$AP$3:$AP$30</c:f>
              <c:numCache>
                <c:formatCode>General</c:formatCode>
                <c:ptCount val="28"/>
                <c:pt idx="0">
                  <c:v>0.49569999999999997</c:v>
                </c:pt>
                <c:pt idx="1">
                  <c:v>0.45350000000000001</c:v>
                </c:pt>
                <c:pt idx="2">
                  <c:v>0.45219999999999999</c:v>
                </c:pt>
                <c:pt idx="3">
                  <c:v>0.70250000000000001</c:v>
                </c:pt>
                <c:pt idx="4">
                  <c:v>0.74580000000000002</c:v>
                </c:pt>
                <c:pt idx="5">
                  <c:v>0.46810000000000002</c:v>
                </c:pt>
                <c:pt idx="6">
                  <c:v>0.38100000000000001</c:v>
                </c:pt>
                <c:pt idx="7">
                  <c:v>0.3463</c:v>
                </c:pt>
                <c:pt idx="8">
                  <c:v>0.34089999999999998</c:v>
                </c:pt>
                <c:pt idx="9">
                  <c:v>0.3301</c:v>
                </c:pt>
                <c:pt idx="10">
                  <c:v>0.31940000000000002</c:v>
                </c:pt>
                <c:pt idx="11">
                  <c:v>0.31740000000000002</c:v>
                </c:pt>
                <c:pt idx="12">
                  <c:v>0.2974</c:v>
                </c:pt>
                <c:pt idx="13">
                  <c:v>0.2472</c:v>
                </c:pt>
                <c:pt idx="14">
                  <c:v>0.18149999999999999</c:v>
                </c:pt>
                <c:pt idx="15">
                  <c:v>0.12180000000000001</c:v>
                </c:pt>
                <c:pt idx="16">
                  <c:v>8.3000000000000004E-2</c:v>
                </c:pt>
                <c:pt idx="17">
                  <c:v>5.8799999999999998E-2</c:v>
                </c:pt>
                <c:pt idx="18">
                  <c:v>4.8000000000000001E-2</c:v>
                </c:pt>
                <c:pt idx="19">
                  <c:v>4.1200000000000001E-2</c:v>
                </c:pt>
                <c:pt idx="20">
                  <c:v>3.7100000000000001E-2</c:v>
                </c:pt>
                <c:pt idx="21">
                  <c:v>3.5799999999999998E-2</c:v>
                </c:pt>
                <c:pt idx="22">
                  <c:v>3.4599999999999999E-2</c:v>
                </c:pt>
                <c:pt idx="23">
                  <c:v>3.1199999999999999E-2</c:v>
                </c:pt>
                <c:pt idx="24">
                  <c:v>3.0599999999999999E-2</c:v>
                </c:pt>
                <c:pt idx="25">
                  <c:v>3.0200000000000001E-2</c:v>
                </c:pt>
                <c:pt idx="26">
                  <c:v>2.9600000000000001E-2</c:v>
                </c:pt>
                <c:pt idx="27">
                  <c:v>2.98E-2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69-EC43-8C5C-E814021B8117}"/>
            </c:ext>
          </c:extLst>
        </c:ser>
        <c:ser>
          <c:idx val="1"/>
          <c:order val="1"/>
          <c:tx>
            <c:v>NaOMe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Data'!$AQ$3:$AQ$30</c:f>
              <c:numCache>
                <c:formatCode>General</c:formatCode>
                <c:ptCount val="28"/>
                <c:pt idx="0">
                  <c:v>0.79890000000000005</c:v>
                </c:pt>
                <c:pt idx="1">
                  <c:v>0.67720000000000002</c:v>
                </c:pt>
                <c:pt idx="2">
                  <c:v>0.64959999999999996</c:v>
                </c:pt>
                <c:pt idx="3">
                  <c:v>0.80789999999999995</c:v>
                </c:pt>
                <c:pt idx="4">
                  <c:v>1.0780000000000001</c:v>
                </c:pt>
                <c:pt idx="5">
                  <c:v>1.0964</c:v>
                </c:pt>
                <c:pt idx="6">
                  <c:v>0.5403</c:v>
                </c:pt>
                <c:pt idx="7">
                  <c:v>0.32500000000000001</c:v>
                </c:pt>
                <c:pt idx="8">
                  <c:v>0.23480000000000001</c:v>
                </c:pt>
                <c:pt idx="9">
                  <c:v>0.27910000000000001</c:v>
                </c:pt>
                <c:pt idx="10">
                  <c:v>0.33429999999999999</c:v>
                </c:pt>
                <c:pt idx="11">
                  <c:v>0.3755</c:v>
                </c:pt>
                <c:pt idx="12">
                  <c:v>0.4098</c:v>
                </c:pt>
                <c:pt idx="13">
                  <c:v>0.43140000000000001</c:v>
                </c:pt>
                <c:pt idx="14">
                  <c:v>0.43840000000000001</c:v>
                </c:pt>
                <c:pt idx="15">
                  <c:v>0.41849999999999998</c:v>
                </c:pt>
                <c:pt idx="16">
                  <c:v>0.37259999999999999</c:v>
                </c:pt>
                <c:pt idx="17">
                  <c:v>0.30480000000000002</c:v>
                </c:pt>
                <c:pt idx="18">
                  <c:v>0.2382</c:v>
                </c:pt>
                <c:pt idx="19">
                  <c:v>0.17230000000000001</c:v>
                </c:pt>
                <c:pt idx="20">
                  <c:v>0.1182</c:v>
                </c:pt>
                <c:pt idx="21">
                  <c:v>8.3000000000000004E-2</c:v>
                </c:pt>
                <c:pt idx="22">
                  <c:v>6.1199999999999997E-2</c:v>
                </c:pt>
                <c:pt idx="23">
                  <c:v>4.5499999999999999E-2</c:v>
                </c:pt>
                <c:pt idx="24">
                  <c:v>4.07E-2</c:v>
                </c:pt>
                <c:pt idx="25">
                  <c:v>3.7699999999999997E-2</c:v>
                </c:pt>
                <c:pt idx="26">
                  <c:v>3.6499999999999998E-2</c:v>
                </c:pt>
                <c:pt idx="27">
                  <c:v>3.6200000000000003E-2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69-EC43-8C5C-E814021B8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81472"/>
        <c:axId val="1786930624"/>
      </c:scatterChart>
      <c:valAx>
        <c:axId val="212648147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930624"/>
        <c:crosses val="autoZero"/>
        <c:crossBetween val="midCat"/>
      </c:valAx>
      <c:valAx>
        <c:axId val="178693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48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C1 - MeOH/AlCl3/HCl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Data'!$B$3:$B$30</c:f>
              <c:numCache>
                <c:formatCode>General</c:formatCode>
                <c:ptCount val="28"/>
                <c:pt idx="0">
                  <c:v>0.53800000000000003</c:v>
                </c:pt>
                <c:pt idx="1">
                  <c:v>0.51780000000000004</c:v>
                </c:pt>
                <c:pt idx="2">
                  <c:v>0.54020000000000001</c:v>
                </c:pt>
                <c:pt idx="3">
                  <c:v>0.84179999999999999</c:v>
                </c:pt>
                <c:pt idx="4">
                  <c:v>0.88100000000000001</c:v>
                </c:pt>
                <c:pt idx="5">
                  <c:v>0.52449999999999997</c:v>
                </c:pt>
                <c:pt idx="6">
                  <c:v>0.44779999999999998</c:v>
                </c:pt>
                <c:pt idx="7">
                  <c:v>0.44159999999999999</c:v>
                </c:pt>
                <c:pt idx="8">
                  <c:v>0.43930000000000002</c:v>
                </c:pt>
                <c:pt idx="9">
                  <c:v>0.41120000000000001</c:v>
                </c:pt>
                <c:pt idx="10">
                  <c:v>0.3931</c:v>
                </c:pt>
                <c:pt idx="11">
                  <c:v>0.39050000000000001</c:v>
                </c:pt>
                <c:pt idx="12">
                  <c:v>0.35720000000000002</c:v>
                </c:pt>
                <c:pt idx="13">
                  <c:v>0.28220000000000001</c:v>
                </c:pt>
                <c:pt idx="14">
                  <c:v>0.19869999999999999</c:v>
                </c:pt>
                <c:pt idx="15">
                  <c:v>0.1333</c:v>
                </c:pt>
                <c:pt idx="16">
                  <c:v>9.5299999999999996E-2</c:v>
                </c:pt>
                <c:pt idx="17">
                  <c:v>7.5999999999999998E-2</c:v>
                </c:pt>
                <c:pt idx="18">
                  <c:v>6.9199999999999998E-2</c:v>
                </c:pt>
                <c:pt idx="19">
                  <c:v>6.3600000000000004E-2</c:v>
                </c:pt>
                <c:pt idx="20">
                  <c:v>6.4199999999999993E-2</c:v>
                </c:pt>
                <c:pt idx="21">
                  <c:v>6.2600000000000003E-2</c:v>
                </c:pt>
                <c:pt idx="22">
                  <c:v>6.5000000000000002E-2</c:v>
                </c:pt>
                <c:pt idx="23">
                  <c:v>6.1400000000000003E-2</c:v>
                </c:pt>
                <c:pt idx="24">
                  <c:v>6.13E-2</c:v>
                </c:pt>
                <c:pt idx="25">
                  <c:v>5.9299999999999999E-2</c:v>
                </c:pt>
                <c:pt idx="26">
                  <c:v>6.0199999999999997E-2</c:v>
                </c:pt>
                <c:pt idx="27">
                  <c:v>6.13E-2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89-F94D-8CF2-A2DC71FB249B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Data'!$D$3:$D$30</c:f>
              <c:numCache>
                <c:formatCode>General</c:formatCode>
                <c:ptCount val="28"/>
                <c:pt idx="0">
                  <c:v>0.68969999999999998</c:v>
                </c:pt>
                <c:pt idx="1">
                  <c:v>0.45540000000000003</c:v>
                </c:pt>
                <c:pt idx="2">
                  <c:v>0.46860000000000002</c:v>
                </c:pt>
                <c:pt idx="3">
                  <c:v>0.46899999999999997</c:v>
                </c:pt>
                <c:pt idx="4">
                  <c:v>0.73040000000000005</c:v>
                </c:pt>
                <c:pt idx="5">
                  <c:v>0.84860000000000002</c:v>
                </c:pt>
                <c:pt idx="6">
                  <c:v>0.67800000000000005</c:v>
                </c:pt>
                <c:pt idx="7">
                  <c:v>0.46650000000000003</c:v>
                </c:pt>
                <c:pt idx="8">
                  <c:v>0.33560000000000001</c:v>
                </c:pt>
                <c:pt idx="9">
                  <c:v>0.41880000000000001</c:v>
                </c:pt>
                <c:pt idx="10">
                  <c:v>0.46210000000000001</c:v>
                </c:pt>
                <c:pt idx="11">
                  <c:v>0.40010000000000001</c:v>
                </c:pt>
                <c:pt idx="12">
                  <c:v>0.28839999999999999</c:v>
                </c:pt>
                <c:pt idx="13">
                  <c:v>0.23069999999999999</c:v>
                </c:pt>
                <c:pt idx="14">
                  <c:v>0.24199999999999999</c:v>
                </c:pt>
                <c:pt idx="15">
                  <c:v>0.26989999999999997</c:v>
                </c:pt>
                <c:pt idx="16">
                  <c:v>0.28320000000000001</c:v>
                </c:pt>
                <c:pt idx="17">
                  <c:v>0.2797</c:v>
                </c:pt>
                <c:pt idx="18">
                  <c:v>0.25580000000000003</c:v>
                </c:pt>
                <c:pt idx="19">
                  <c:v>0.21329999999999999</c:v>
                </c:pt>
                <c:pt idx="20">
                  <c:v>0.17460000000000001</c:v>
                </c:pt>
                <c:pt idx="21">
                  <c:v>0.13489999999999999</c:v>
                </c:pt>
                <c:pt idx="22">
                  <c:v>0.1119</c:v>
                </c:pt>
                <c:pt idx="23">
                  <c:v>8.6199999999999999E-2</c:v>
                </c:pt>
                <c:pt idx="24">
                  <c:v>7.6999999999999999E-2</c:v>
                </c:pt>
                <c:pt idx="25">
                  <c:v>6.9000000000000006E-2</c:v>
                </c:pt>
                <c:pt idx="26">
                  <c:v>6.9400000000000003E-2</c:v>
                </c:pt>
                <c:pt idx="27">
                  <c:v>6.9099999999999995E-2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89-F94D-8CF2-A2DC71FB249B}"/>
            </c:ext>
          </c:extLst>
        </c:ser>
        <c:ser>
          <c:idx val="2"/>
          <c:order val="2"/>
          <c:tx>
            <c:v>AlCl3/HCl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Data'!$E$3:$E$30</c:f>
              <c:numCache>
                <c:formatCode>General</c:formatCode>
                <c:ptCount val="28"/>
                <c:pt idx="0">
                  <c:v>0.47270000000000001</c:v>
                </c:pt>
                <c:pt idx="1">
                  <c:v>0.32219999999999999</c:v>
                </c:pt>
                <c:pt idx="2">
                  <c:v>0.31519999999999998</c:v>
                </c:pt>
                <c:pt idx="3">
                  <c:v>0.31219999999999998</c:v>
                </c:pt>
                <c:pt idx="4">
                  <c:v>0.47420000000000001</c:v>
                </c:pt>
                <c:pt idx="5">
                  <c:v>0.55720000000000003</c:v>
                </c:pt>
                <c:pt idx="6">
                  <c:v>0.44219999999999998</c:v>
                </c:pt>
                <c:pt idx="7">
                  <c:v>0.29599999999999999</c:v>
                </c:pt>
                <c:pt idx="8">
                  <c:v>0.22220000000000001</c:v>
                </c:pt>
                <c:pt idx="9">
                  <c:v>0.27700000000000002</c:v>
                </c:pt>
                <c:pt idx="10">
                  <c:v>0.29630000000000001</c:v>
                </c:pt>
                <c:pt idx="11">
                  <c:v>0.2472</c:v>
                </c:pt>
                <c:pt idx="12">
                  <c:v>0.17330000000000001</c:v>
                </c:pt>
                <c:pt idx="13">
                  <c:v>0.1431</c:v>
                </c:pt>
                <c:pt idx="14">
                  <c:v>0.1552</c:v>
                </c:pt>
                <c:pt idx="15">
                  <c:v>0.17510000000000001</c:v>
                </c:pt>
                <c:pt idx="16">
                  <c:v>0.18690000000000001</c:v>
                </c:pt>
                <c:pt idx="17">
                  <c:v>0.1862</c:v>
                </c:pt>
                <c:pt idx="18">
                  <c:v>0.17130000000000001</c:v>
                </c:pt>
                <c:pt idx="19">
                  <c:v>0.14599999999999999</c:v>
                </c:pt>
                <c:pt idx="20">
                  <c:v>0.1202</c:v>
                </c:pt>
                <c:pt idx="21">
                  <c:v>9.7600000000000006E-2</c:v>
                </c:pt>
                <c:pt idx="22">
                  <c:v>8.1900000000000001E-2</c:v>
                </c:pt>
                <c:pt idx="23">
                  <c:v>6.6400000000000001E-2</c:v>
                </c:pt>
                <c:pt idx="24">
                  <c:v>6.0100000000000001E-2</c:v>
                </c:pt>
                <c:pt idx="25">
                  <c:v>5.5399999999999998E-2</c:v>
                </c:pt>
                <c:pt idx="26">
                  <c:v>5.4399999999999997E-2</c:v>
                </c:pt>
                <c:pt idx="27">
                  <c:v>5.4399999999999997E-2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89-F94D-8CF2-A2DC71FB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21567"/>
        <c:axId val="2109212800"/>
      </c:scatterChart>
      <c:valAx>
        <c:axId val="55021567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212800"/>
        <c:crosses val="autoZero"/>
        <c:crossBetween val="midCat"/>
      </c:valAx>
      <c:valAx>
        <c:axId val="21092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15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C4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MeOH/AlCl3</a:t>
            </a:r>
            <a:r>
              <a:rPr lang="en-GB" sz="1400" b="0" i="0" u="none" strike="noStrike" baseline="0"/>
              <a:t>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Data'!$AP$3:$AP$30</c:f>
              <c:numCache>
                <c:formatCode>General</c:formatCode>
                <c:ptCount val="28"/>
                <c:pt idx="0">
                  <c:v>0.49569999999999997</c:v>
                </c:pt>
                <c:pt idx="1">
                  <c:v>0.45350000000000001</c:v>
                </c:pt>
                <c:pt idx="2">
                  <c:v>0.45219999999999999</c:v>
                </c:pt>
                <c:pt idx="3">
                  <c:v>0.70250000000000001</c:v>
                </c:pt>
                <c:pt idx="4">
                  <c:v>0.74580000000000002</c:v>
                </c:pt>
                <c:pt idx="5">
                  <c:v>0.46810000000000002</c:v>
                </c:pt>
                <c:pt idx="6">
                  <c:v>0.38100000000000001</c:v>
                </c:pt>
                <c:pt idx="7">
                  <c:v>0.3463</c:v>
                </c:pt>
                <c:pt idx="8">
                  <c:v>0.34089999999999998</c:v>
                </c:pt>
                <c:pt idx="9">
                  <c:v>0.3301</c:v>
                </c:pt>
                <c:pt idx="10">
                  <c:v>0.31940000000000002</c:v>
                </c:pt>
                <c:pt idx="11">
                  <c:v>0.31740000000000002</c:v>
                </c:pt>
                <c:pt idx="12">
                  <c:v>0.2974</c:v>
                </c:pt>
                <c:pt idx="13">
                  <c:v>0.2472</c:v>
                </c:pt>
                <c:pt idx="14">
                  <c:v>0.18149999999999999</c:v>
                </c:pt>
                <c:pt idx="15">
                  <c:v>0.12180000000000001</c:v>
                </c:pt>
                <c:pt idx="16">
                  <c:v>8.3000000000000004E-2</c:v>
                </c:pt>
                <c:pt idx="17">
                  <c:v>5.8799999999999998E-2</c:v>
                </c:pt>
                <c:pt idx="18">
                  <c:v>4.8000000000000001E-2</c:v>
                </c:pt>
                <c:pt idx="19">
                  <c:v>4.1200000000000001E-2</c:v>
                </c:pt>
                <c:pt idx="20">
                  <c:v>3.7100000000000001E-2</c:v>
                </c:pt>
                <c:pt idx="21">
                  <c:v>3.5799999999999998E-2</c:v>
                </c:pt>
                <c:pt idx="22">
                  <c:v>3.4599999999999999E-2</c:v>
                </c:pt>
                <c:pt idx="23">
                  <c:v>3.1199999999999999E-2</c:v>
                </c:pt>
                <c:pt idx="24">
                  <c:v>3.0599999999999999E-2</c:v>
                </c:pt>
                <c:pt idx="25">
                  <c:v>3.0200000000000001E-2</c:v>
                </c:pt>
                <c:pt idx="26">
                  <c:v>2.9600000000000001E-2</c:v>
                </c:pt>
                <c:pt idx="27">
                  <c:v>2.98E-2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0D-8A4F-BFB7-02B82A0ADBFA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Data'!$AR$3:$AR$30</c:f>
              <c:numCache>
                <c:formatCode>General</c:formatCode>
                <c:ptCount val="28"/>
                <c:pt idx="0">
                  <c:v>0.60129999999999995</c:v>
                </c:pt>
                <c:pt idx="1">
                  <c:v>0.40379999999999999</c:v>
                </c:pt>
                <c:pt idx="2">
                  <c:v>0.39119999999999999</c:v>
                </c:pt>
                <c:pt idx="3">
                  <c:v>0.3856</c:v>
                </c:pt>
                <c:pt idx="4">
                  <c:v>0.59540000000000004</c:v>
                </c:pt>
                <c:pt idx="5">
                  <c:v>0.6925</c:v>
                </c:pt>
                <c:pt idx="6">
                  <c:v>0.54700000000000004</c:v>
                </c:pt>
                <c:pt idx="7">
                  <c:v>0.36359999999999998</c:v>
                </c:pt>
                <c:pt idx="8">
                  <c:v>0.25380000000000003</c:v>
                </c:pt>
                <c:pt idx="9">
                  <c:v>0.31040000000000001</c:v>
                </c:pt>
                <c:pt idx="10">
                  <c:v>0.34870000000000001</c:v>
                </c:pt>
                <c:pt idx="11">
                  <c:v>0.31230000000000002</c:v>
                </c:pt>
                <c:pt idx="12">
                  <c:v>0.23430000000000001</c:v>
                </c:pt>
                <c:pt idx="13">
                  <c:v>0.1852</c:v>
                </c:pt>
                <c:pt idx="14">
                  <c:v>0.18820000000000001</c:v>
                </c:pt>
                <c:pt idx="15">
                  <c:v>0.21060000000000001</c:v>
                </c:pt>
                <c:pt idx="16">
                  <c:v>0.22520000000000001</c:v>
                </c:pt>
                <c:pt idx="17">
                  <c:v>0.2248</c:v>
                </c:pt>
                <c:pt idx="18">
                  <c:v>0.20699999999999999</c:v>
                </c:pt>
                <c:pt idx="19">
                  <c:v>0.17430000000000001</c:v>
                </c:pt>
                <c:pt idx="20">
                  <c:v>0.13789999999999999</c:v>
                </c:pt>
                <c:pt idx="21">
                  <c:v>0.10390000000000001</c:v>
                </c:pt>
                <c:pt idx="22">
                  <c:v>7.9500000000000001E-2</c:v>
                </c:pt>
                <c:pt idx="23">
                  <c:v>5.74E-2</c:v>
                </c:pt>
                <c:pt idx="24">
                  <c:v>4.8899999999999999E-2</c:v>
                </c:pt>
                <c:pt idx="25">
                  <c:v>4.2900000000000001E-2</c:v>
                </c:pt>
                <c:pt idx="26">
                  <c:v>4.0800000000000003E-2</c:v>
                </c:pt>
                <c:pt idx="27">
                  <c:v>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00D-8A4F-BFB7-02B82A0AD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81472"/>
        <c:axId val="1786930624"/>
      </c:scatterChart>
      <c:valAx>
        <c:axId val="212648147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930624"/>
        <c:crosses val="autoZero"/>
        <c:crossBetween val="midCat"/>
      </c:valAx>
      <c:valAx>
        <c:axId val="178693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481472"/>
        <c:crosses val="autoZero"/>
        <c:crossBetween val="midCat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solidFill>
        <a:schemeClr val="bg2">
          <a:lumMod val="90000"/>
        </a:schemeClr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C4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MeOH/NaOAc  </a:t>
            </a:r>
            <a:r>
              <a:rPr lang="en-GB" sz="1400" b="0" i="0" u="none" strike="noStrike" baseline="0"/>
              <a:t>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Data'!$AP$3:$AP$30</c:f>
              <c:numCache>
                <c:formatCode>General</c:formatCode>
                <c:ptCount val="28"/>
                <c:pt idx="0">
                  <c:v>0.49569999999999997</c:v>
                </c:pt>
                <c:pt idx="1">
                  <c:v>0.45350000000000001</c:v>
                </c:pt>
                <c:pt idx="2">
                  <c:v>0.45219999999999999</c:v>
                </c:pt>
                <c:pt idx="3">
                  <c:v>0.70250000000000001</c:v>
                </c:pt>
                <c:pt idx="4">
                  <c:v>0.74580000000000002</c:v>
                </c:pt>
                <c:pt idx="5">
                  <c:v>0.46810000000000002</c:v>
                </c:pt>
                <c:pt idx="6">
                  <c:v>0.38100000000000001</c:v>
                </c:pt>
                <c:pt idx="7">
                  <c:v>0.3463</c:v>
                </c:pt>
                <c:pt idx="8">
                  <c:v>0.34089999999999998</c:v>
                </c:pt>
                <c:pt idx="9">
                  <c:v>0.3301</c:v>
                </c:pt>
                <c:pt idx="10">
                  <c:v>0.31940000000000002</c:v>
                </c:pt>
                <c:pt idx="11">
                  <c:v>0.31740000000000002</c:v>
                </c:pt>
                <c:pt idx="12">
                  <c:v>0.2974</c:v>
                </c:pt>
                <c:pt idx="13">
                  <c:v>0.2472</c:v>
                </c:pt>
                <c:pt idx="14">
                  <c:v>0.18149999999999999</c:v>
                </c:pt>
                <c:pt idx="15">
                  <c:v>0.12180000000000001</c:v>
                </c:pt>
                <c:pt idx="16">
                  <c:v>8.3000000000000004E-2</c:v>
                </c:pt>
                <c:pt idx="17">
                  <c:v>5.8799999999999998E-2</c:v>
                </c:pt>
                <c:pt idx="18">
                  <c:v>4.8000000000000001E-2</c:v>
                </c:pt>
                <c:pt idx="19">
                  <c:v>4.1200000000000001E-2</c:v>
                </c:pt>
                <c:pt idx="20">
                  <c:v>3.7100000000000001E-2</c:v>
                </c:pt>
                <c:pt idx="21">
                  <c:v>3.5799999999999998E-2</c:v>
                </c:pt>
                <c:pt idx="22">
                  <c:v>3.4599999999999999E-2</c:v>
                </c:pt>
                <c:pt idx="23">
                  <c:v>3.1199999999999999E-2</c:v>
                </c:pt>
                <c:pt idx="24">
                  <c:v>3.0599999999999999E-2</c:v>
                </c:pt>
                <c:pt idx="25">
                  <c:v>3.0200000000000001E-2</c:v>
                </c:pt>
                <c:pt idx="26">
                  <c:v>2.9600000000000001E-2</c:v>
                </c:pt>
                <c:pt idx="27">
                  <c:v>2.98E-2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1E-184E-BFC8-D57D876DC4BB}"/>
            </c:ext>
          </c:extLst>
        </c:ser>
        <c:ser>
          <c:idx val="1"/>
          <c:order val="1"/>
          <c:tx>
            <c:v>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Data'!$AT$3:$AT$30</c:f>
              <c:numCache>
                <c:formatCode>General</c:formatCode>
                <c:ptCount val="28"/>
                <c:pt idx="0">
                  <c:v>0.98960000000000004</c:v>
                </c:pt>
                <c:pt idx="1">
                  <c:v>0.5867</c:v>
                </c:pt>
                <c:pt idx="2">
                  <c:v>0.54020000000000001</c:v>
                </c:pt>
                <c:pt idx="3">
                  <c:v>0.66869999999999996</c:v>
                </c:pt>
                <c:pt idx="4">
                  <c:v>0.85699999999999998</c:v>
                </c:pt>
                <c:pt idx="5">
                  <c:v>0.82420000000000004</c:v>
                </c:pt>
                <c:pt idx="6">
                  <c:v>0.43059999999999998</c:v>
                </c:pt>
                <c:pt idx="7">
                  <c:v>0.29310000000000003</c:v>
                </c:pt>
                <c:pt idx="8">
                  <c:v>0.24299999999999999</c:v>
                </c:pt>
                <c:pt idx="9">
                  <c:v>0.27500000000000002</c:v>
                </c:pt>
                <c:pt idx="10">
                  <c:v>0.3095</c:v>
                </c:pt>
                <c:pt idx="11">
                  <c:v>0.33739999999999998</c:v>
                </c:pt>
                <c:pt idx="12">
                  <c:v>0.35909999999999997</c:v>
                </c:pt>
                <c:pt idx="13">
                  <c:v>0.36620000000000003</c:v>
                </c:pt>
                <c:pt idx="14">
                  <c:v>0.36399999999999999</c:v>
                </c:pt>
                <c:pt idx="15">
                  <c:v>0.34320000000000001</c:v>
                </c:pt>
                <c:pt idx="16">
                  <c:v>0.30759999999999998</c:v>
                </c:pt>
                <c:pt idx="17">
                  <c:v>0.26219999999999999</c:v>
                </c:pt>
                <c:pt idx="18">
                  <c:v>0.21590000000000001</c:v>
                </c:pt>
                <c:pt idx="19">
                  <c:v>0.17100000000000001</c:v>
                </c:pt>
                <c:pt idx="20">
                  <c:v>0.14180000000000001</c:v>
                </c:pt>
                <c:pt idx="21">
                  <c:v>0.12039999999999999</c:v>
                </c:pt>
                <c:pt idx="22">
                  <c:v>0.11310000000000001</c:v>
                </c:pt>
                <c:pt idx="23">
                  <c:v>0.1019</c:v>
                </c:pt>
                <c:pt idx="24">
                  <c:v>9.9299999999999999E-2</c:v>
                </c:pt>
                <c:pt idx="25">
                  <c:v>9.4200000000000006E-2</c:v>
                </c:pt>
                <c:pt idx="26">
                  <c:v>9.7799999999999998E-2</c:v>
                </c:pt>
                <c:pt idx="27">
                  <c:v>9.8799999999999999E-2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1E-184E-BFC8-D57D876DC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81472"/>
        <c:axId val="1786930624"/>
      </c:scatterChart>
      <c:valAx>
        <c:axId val="212648147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930624"/>
        <c:crosses val="autoZero"/>
        <c:crossBetween val="midCat"/>
      </c:valAx>
      <c:valAx>
        <c:axId val="178693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48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C4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MeOH/NaOAc (10min)  </a:t>
            </a:r>
            <a:r>
              <a:rPr lang="en-GB" sz="1400" b="0" i="0" u="none" strike="noStrike" baseline="0"/>
              <a:t>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Data'!$AP$3:$AP$30</c:f>
              <c:numCache>
                <c:formatCode>General</c:formatCode>
                <c:ptCount val="28"/>
                <c:pt idx="0">
                  <c:v>0.49569999999999997</c:v>
                </c:pt>
                <c:pt idx="1">
                  <c:v>0.45350000000000001</c:v>
                </c:pt>
                <c:pt idx="2">
                  <c:v>0.45219999999999999</c:v>
                </c:pt>
                <c:pt idx="3">
                  <c:v>0.70250000000000001</c:v>
                </c:pt>
                <c:pt idx="4">
                  <c:v>0.74580000000000002</c:v>
                </c:pt>
                <c:pt idx="5">
                  <c:v>0.46810000000000002</c:v>
                </c:pt>
                <c:pt idx="6">
                  <c:v>0.38100000000000001</c:v>
                </c:pt>
                <c:pt idx="7">
                  <c:v>0.3463</c:v>
                </c:pt>
                <c:pt idx="8">
                  <c:v>0.34089999999999998</c:v>
                </c:pt>
                <c:pt idx="9">
                  <c:v>0.3301</c:v>
                </c:pt>
                <c:pt idx="10">
                  <c:v>0.31940000000000002</c:v>
                </c:pt>
                <c:pt idx="11">
                  <c:v>0.31740000000000002</c:v>
                </c:pt>
                <c:pt idx="12">
                  <c:v>0.2974</c:v>
                </c:pt>
                <c:pt idx="13">
                  <c:v>0.2472</c:v>
                </c:pt>
                <c:pt idx="14">
                  <c:v>0.18149999999999999</c:v>
                </c:pt>
                <c:pt idx="15">
                  <c:v>0.12180000000000001</c:v>
                </c:pt>
                <c:pt idx="16">
                  <c:v>8.3000000000000004E-2</c:v>
                </c:pt>
                <c:pt idx="17">
                  <c:v>5.8799999999999998E-2</c:v>
                </c:pt>
                <c:pt idx="18">
                  <c:v>4.8000000000000001E-2</c:v>
                </c:pt>
                <c:pt idx="19">
                  <c:v>4.1200000000000001E-2</c:v>
                </c:pt>
                <c:pt idx="20">
                  <c:v>3.7100000000000001E-2</c:v>
                </c:pt>
                <c:pt idx="21">
                  <c:v>3.5799999999999998E-2</c:v>
                </c:pt>
                <c:pt idx="22">
                  <c:v>3.4599999999999999E-2</c:v>
                </c:pt>
                <c:pt idx="23">
                  <c:v>3.1199999999999999E-2</c:v>
                </c:pt>
                <c:pt idx="24">
                  <c:v>3.0599999999999999E-2</c:v>
                </c:pt>
                <c:pt idx="25">
                  <c:v>3.0200000000000001E-2</c:v>
                </c:pt>
                <c:pt idx="26">
                  <c:v>2.9600000000000001E-2</c:v>
                </c:pt>
                <c:pt idx="27">
                  <c:v>2.98E-2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2A-8841-ADC5-ECEA5BDEEA38}"/>
            </c:ext>
          </c:extLst>
        </c:ser>
        <c:ser>
          <c:idx val="1"/>
          <c:order val="1"/>
          <c:tx>
            <c:v>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Data'!$AT$3:$AT$30</c:f>
              <c:numCache>
                <c:formatCode>General</c:formatCode>
                <c:ptCount val="28"/>
                <c:pt idx="0">
                  <c:v>0.98960000000000004</c:v>
                </c:pt>
                <c:pt idx="1">
                  <c:v>0.5867</c:v>
                </c:pt>
                <c:pt idx="2">
                  <c:v>0.54020000000000001</c:v>
                </c:pt>
                <c:pt idx="3">
                  <c:v>0.66869999999999996</c:v>
                </c:pt>
                <c:pt idx="4">
                  <c:v>0.85699999999999998</c:v>
                </c:pt>
                <c:pt idx="5">
                  <c:v>0.82420000000000004</c:v>
                </c:pt>
                <c:pt idx="6">
                  <c:v>0.43059999999999998</c:v>
                </c:pt>
                <c:pt idx="7">
                  <c:v>0.29310000000000003</c:v>
                </c:pt>
                <c:pt idx="8">
                  <c:v>0.24299999999999999</c:v>
                </c:pt>
                <c:pt idx="9">
                  <c:v>0.27500000000000002</c:v>
                </c:pt>
                <c:pt idx="10">
                  <c:v>0.3095</c:v>
                </c:pt>
                <c:pt idx="11">
                  <c:v>0.33739999999999998</c:v>
                </c:pt>
                <c:pt idx="12">
                  <c:v>0.35909999999999997</c:v>
                </c:pt>
                <c:pt idx="13">
                  <c:v>0.36620000000000003</c:v>
                </c:pt>
                <c:pt idx="14">
                  <c:v>0.36399999999999999</c:v>
                </c:pt>
                <c:pt idx="15">
                  <c:v>0.34320000000000001</c:v>
                </c:pt>
                <c:pt idx="16">
                  <c:v>0.30759999999999998</c:v>
                </c:pt>
                <c:pt idx="17">
                  <c:v>0.26219999999999999</c:v>
                </c:pt>
                <c:pt idx="18">
                  <c:v>0.21590000000000001</c:v>
                </c:pt>
                <c:pt idx="19">
                  <c:v>0.17100000000000001</c:v>
                </c:pt>
                <c:pt idx="20">
                  <c:v>0.14180000000000001</c:v>
                </c:pt>
                <c:pt idx="21">
                  <c:v>0.12039999999999999</c:v>
                </c:pt>
                <c:pt idx="22">
                  <c:v>0.11310000000000001</c:v>
                </c:pt>
                <c:pt idx="23">
                  <c:v>0.1019</c:v>
                </c:pt>
                <c:pt idx="24">
                  <c:v>9.9299999999999999E-2</c:v>
                </c:pt>
                <c:pt idx="25">
                  <c:v>9.4200000000000006E-2</c:v>
                </c:pt>
                <c:pt idx="26">
                  <c:v>9.7799999999999998E-2</c:v>
                </c:pt>
                <c:pt idx="27">
                  <c:v>9.8799999999999999E-2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2A-8841-ADC5-ECEA5BDEEA38}"/>
            </c:ext>
          </c:extLst>
        </c:ser>
        <c:ser>
          <c:idx val="2"/>
          <c:order val="2"/>
          <c:tx>
            <c:v>NaOAc (10min)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Data'!$AU$3:$AU$30</c:f>
              <c:numCache>
                <c:formatCode>General</c:formatCode>
                <c:ptCount val="28"/>
                <c:pt idx="0">
                  <c:v>0.87309999999999999</c:v>
                </c:pt>
                <c:pt idx="1">
                  <c:v>0.51839999999999997</c:v>
                </c:pt>
                <c:pt idx="2">
                  <c:v>0.46510000000000001</c:v>
                </c:pt>
                <c:pt idx="3">
                  <c:v>0.6069</c:v>
                </c:pt>
                <c:pt idx="4">
                  <c:v>0.76280000000000003</c:v>
                </c:pt>
                <c:pt idx="5">
                  <c:v>0.70530000000000004</c:v>
                </c:pt>
                <c:pt idx="6">
                  <c:v>0.38109999999999999</c:v>
                </c:pt>
                <c:pt idx="7">
                  <c:v>0.25580000000000003</c:v>
                </c:pt>
                <c:pt idx="8">
                  <c:v>0.21110000000000001</c:v>
                </c:pt>
                <c:pt idx="9">
                  <c:v>0.23150000000000001</c:v>
                </c:pt>
                <c:pt idx="10">
                  <c:v>0.25679999999999997</c:v>
                </c:pt>
                <c:pt idx="11">
                  <c:v>0.2777</c:v>
                </c:pt>
                <c:pt idx="12">
                  <c:v>0.29170000000000001</c:v>
                </c:pt>
                <c:pt idx="13">
                  <c:v>0.29120000000000001</c:v>
                </c:pt>
                <c:pt idx="14">
                  <c:v>0.28050000000000003</c:v>
                </c:pt>
                <c:pt idx="15">
                  <c:v>0.25480000000000003</c:v>
                </c:pt>
                <c:pt idx="16">
                  <c:v>0.2225</c:v>
                </c:pt>
                <c:pt idx="17">
                  <c:v>0.17910000000000001</c:v>
                </c:pt>
                <c:pt idx="18">
                  <c:v>0.14069999999999999</c:v>
                </c:pt>
                <c:pt idx="19">
                  <c:v>0.1057</c:v>
                </c:pt>
                <c:pt idx="20">
                  <c:v>7.7399999999999997E-2</c:v>
                </c:pt>
                <c:pt idx="21">
                  <c:v>6.1400000000000003E-2</c:v>
                </c:pt>
                <c:pt idx="22">
                  <c:v>5.0999999999999997E-2</c:v>
                </c:pt>
                <c:pt idx="23">
                  <c:v>4.24E-2</c:v>
                </c:pt>
                <c:pt idx="24">
                  <c:v>0.04</c:v>
                </c:pt>
                <c:pt idx="25">
                  <c:v>3.85E-2</c:v>
                </c:pt>
                <c:pt idx="26">
                  <c:v>3.73E-2</c:v>
                </c:pt>
                <c:pt idx="27">
                  <c:v>3.7400000000000003E-2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62A-8841-ADC5-ECEA5BDEE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81472"/>
        <c:axId val="1786930624"/>
      </c:scatterChart>
      <c:valAx>
        <c:axId val="212648147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930624"/>
        <c:crosses val="autoZero"/>
        <c:crossBetween val="midCat"/>
      </c:valAx>
      <c:valAx>
        <c:axId val="178693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48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C4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MeOH/NaOAc/H3BO3 (10min)  </a:t>
            </a:r>
            <a:r>
              <a:rPr lang="en-GB" sz="1400" b="0" i="0" u="none" strike="noStrike" baseline="0"/>
              <a:t>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Data'!$AP$3:$AP$30</c:f>
              <c:numCache>
                <c:formatCode>General</c:formatCode>
                <c:ptCount val="28"/>
                <c:pt idx="0">
                  <c:v>0.49569999999999997</c:v>
                </c:pt>
                <c:pt idx="1">
                  <c:v>0.45350000000000001</c:v>
                </c:pt>
                <c:pt idx="2">
                  <c:v>0.45219999999999999</c:v>
                </c:pt>
                <c:pt idx="3">
                  <c:v>0.70250000000000001</c:v>
                </c:pt>
                <c:pt idx="4">
                  <c:v>0.74580000000000002</c:v>
                </c:pt>
                <c:pt idx="5">
                  <c:v>0.46810000000000002</c:v>
                </c:pt>
                <c:pt idx="6">
                  <c:v>0.38100000000000001</c:v>
                </c:pt>
                <c:pt idx="7">
                  <c:v>0.3463</c:v>
                </c:pt>
                <c:pt idx="8">
                  <c:v>0.34089999999999998</c:v>
                </c:pt>
                <c:pt idx="9">
                  <c:v>0.3301</c:v>
                </c:pt>
                <c:pt idx="10">
                  <c:v>0.31940000000000002</c:v>
                </c:pt>
                <c:pt idx="11">
                  <c:v>0.31740000000000002</c:v>
                </c:pt>
                <c:pt idx="12">
                  <c:v>0.2974</c:v>
                </c:pt>
                <c:pt idx="13">
                  <c:v>0.2472</c:v>
                </c:pt>
                <c:pt idx="14">
                  <c:v>0.18149999999999999</c:v>
                </c:pt>
                <c:pt idx="15">
                  <c:v>0.12180000000000001</c:v>
                </c:pt>
                <c:pt idx="16">
                  <c:v>8.3000000000000004E-2</c:v>
                </c:pt>
                <c:pt idx="17">
                  <c:v>5.8799999999999998E-2</c:v>
                </c:pt>
                <c:pt idx="18">
                  <c:v>4.8000000000000001E-2</c:v>
                </c:pt>
                <c:pt idx="19">
                  <c:v>4.1200000000000001E-2</c:v>
                </c:pt>
                <c:pt idx="20">
                  <c:v>3.7100000000000001E-2</c:v>
                </c:pt>
                <c:pt idx="21">
                  <c:v>3.5799999999999998E-2</c:v>
                </c:pt>
                <c:pt idx="22">
                  <c:v>3.4599999999999999E-2</c:v>
                </c:pt>
                <c:pt idx="23">
                  <c:v>3.1199999999999999E-2</c:v>
                </c:pt>
                <c:pt idx="24">
                  <c:v>3.0599999999999999E-2</c:v>
                </c:pt>
                <c:pt idx="25">
                  <c:v>3.0200000000000001E-2</c:v>
                </c:pt>
                <c:pt idx="26">
                  <c:v>2.9600000000000001E-2</c:v>
                </c:pt>
                <c:pt idx="27">
                  <c:v>2.98E-2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96-C644-8BCD-36BCA5771207}"/>
            </c:ext>
          </c:extLst>
        </c:ser>
        <c:ser>
          <c:idx val="1"/>
          <c:order val="1"/>
          <c:tx>
            <c:v>NaOAc/H3BO3 (10min)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Data'!$AV$3:$AV$30</c:f>
              <c:numCache>
                <c:formatCode>General</c:formatCode>
                <c:ptCount val="28"/>
                <c:pt idx="0">
                  <c:v>0.77490000000000003</c:v>
                </c:pt>
                <c:pt idx="1">
                  <c:v>0.4516</c:v>
                </c:pt>
                <c:pt idx="2">
                  <c:v>0.4123</c:v>
                </c:pt>
                <c:pt idx="3">
                  <c:v>0.59179999999999999</c:v>
                </c:pt>
                <c:pt idx="4">
                  <c:v>0.67779999999999996</c:v>
                </c:pt>
                <c:pt idx="5">
                  <c:v>0.46829999999999999</c:v>
                </c:pt>
                <c:pt idx="6">
                  <c:v>0.34399999999999997</c:v>
                </c:pt>
                <c:pt idx="7">
                  <c:v>0.29199999999999998</c:v>
                </c:pt>
                <c:pt idx="8">
                  <c:v>0.28079999999999999</c:v>
                </c:pt>
                <c:pt idx="9">
                  <c:v>0.28120000000000001</c:v>
                </c:pt>
                <c:pt idx="10">
                  <c:v>0.27879999999999999</c:v>
                </c:pt>
                <c:pt idx="11">
                  <c:v>0.27900000000000003</c:v>
                </c:pt>
                <c:pt idx="12">
                  <c:v>0.26929999999999998</c:v>
                </c:pt>
                <c:pt idx="13">
                  <c:v>0.23860000000000001</c:v>
                </c:pt>
                <c:pt idx="14">
                  <c:v>0.19400000000000001</c:v>
                </c:pt>
                <c:pt idx="15">
                  <c:v>0.14879999999999999</c:v>
                </c:pt>
                <c:pt idx="16">
                  <c:v>0.115</c:v>
                </c:pt>
                <c:pt idx="17">
                  <c:v>8.9300000000000004E-2</c:v>
                </c:pt>
                <c:pt idx="18">
                  <c:v>7.4800000000000005E-2</c:v>
                </c:pt>
                <c:pt idx="19">
                  <c:v>6.4199999999999993E-2</c:v>
                </c:pt>
                <c:pt idx="20">
                  <c:v>5.6000000000000001E-2</c:v>
                </c:pt>
                <c:pt idx="21">
                  <c:v>5.1799999999999999E-2</c:v>
                </c:pt>
                <c:pt idx="22">
                  <c:v>4.9599999999999998E-2</c:v>
                </c:pt>
                <c:pt idx="23">
                  <c:v>4.41E-2</c:v>
                </c:pt>
                <c:pt idx="24">
                  <c:v>4.2799999999999998E-2</c:v>
                </c:pt>
                <c:pt idx="25">
                  <c:v>4.1500000000000002E-2</c:v>
                </c:pt>
                <c:pt idx="26">
                  <c:v>4.0300000000000002E-2</c:v>
                </c:pt>
                <c:pt idx="27">
                  <c:v>3.9800000000000002E-2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96-C644-8BCD-36BCA5771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81472"/>
        <c:axId val="1786930624"/>
      </c:scatterChart>
      <c:valAx>
        <c:axId val="212648147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930624"/>
        <c:crosses val="autoZero"/>
        <c:crossBetween val="midCat"/>
      </c:valAx>
      <c:valAx>
        <c:axId val="178693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48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C4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MeOH/NaOAc/H3BO3  </a:t>
            </a:r>
            <a:r>
              <a:rPr lang="en-GB" sz="1400" b="0" i="0" u="none" strike="noStrike" baseline="0"/>
              <a:t>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Data'!$AP$3:$AP$30</c:f>
              <c:numCache>
                <c:formatCode>General</c:formatCode>
                <c:ptCount val="28"/>
                <c:pt idx="0">
                  <c:v>0.49569999999999997</c:v>
                </c:pt>
                <c:pt idx="1">
                  <c:v>0.45350000000000001</c:v>
                </c:pt>
                <c:pt idx="2">
                  <c:v>0.45219999999999999</c:v>
                </c:pt>
                <c:pt idx="3">
                  <c:v>0.70250000000000001</c:v>
                </c:pt>
                <c:pt idx="4">
                  <c:v>0.74580000000000002</c:v>
                </c:pt>
                <c:pt idx="5">
                  <c:v>0.46810000000000002</c:v>
                </c:pt>
                <c:pt idx="6">
                  <c:v>0.38100000000000001</c:v>
                </c:pt>
                <c:pt idx="7">
                  <c:v>0.3463</c:v>
                </c:pt>
                <c:pt idx="8">
                  <c:v>0.34089999999999998</c:v>
                </c:pt>
                <c:pt idx="9">
                  <c:v>0.3301</c:v>
                </c:pt>
                <c:pt idx="10">
                  <c:v>0.31940000000000002</c:v>
                </c:pt>
                <c:pt idx="11">
                  <c:v>0.31740000000000002</c:v>
                </c:pt>
                <c:pt idx="12">
                  <c:v>0.2974</c:v>
                </c:pt>
                <c:pt idx="13">
                  <c:v>0.2472</c:v>
                </c:pt>
                <c:pt idx="14">
                  <c:v>0.18149999999999999</c:v>
                </c:pt>
                <c:pt idx="15">
                  <c:v>0.12180000000000001</c:v>
                </c:pt>
                <c:pt idx="16">
                  <c:v>8.3000000000000004E-2</c:v>
                </c:pt>
                <c:pt idx="17">
                  <c:v>5.8799999999999998E-2</c:v>
                </c:pt>
                <c:pt idx="18">
                  <c:v>4.8000000000000001E-2</c:v>
                </c:pt>
                <c:pt idx="19">
                  <c:v>4.1200000000000001E-2</c:v>
                </c:pt>
                <c:pt idx="20">
                  <c:v>3.7100000000000001E-2</c:v>
                </c:pt>
                <c:pt idx="21">
                  <c:v>3.5799999999999998E-2</c:v>
                </c:pt>
                <c:pt idx="22">
                  <c:v>3.4599999999999999E-2</c:v>
                </c:pt>
                <c:pt idx="23">
                  <c:v>3.1199999999999999E-2</c:v>
                </c:pt>
                <c:pt idx="24">
                  <c:v>3.0599999999999999E-2</c:v>
                </c:pt>
                <c:pt idx="25">
                  <c:v>3.0200000000000001E-2</c:v>
                </c:pt>
                <c:pt idx="26">
                  <c:v>2.9600000000000001E-2</c:v>
                </c:pt>
                <c:pt idx="27">
                  <c:v>2.98E-2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A4-7B41-99CE-D7F31820C439}"/>
            </c:ext>
          </c:extLst>
        </c:ser>
        <c:ser>
          <c:idx val="1"/>
          <c:order val="1"/>
          <c:tx>
            <c:v>NaOAc/H3BO3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Data'!$AW$3:$AW$30</c:f>
              <c:numCache>
                <c:formatCode>General</c:formatCode>
                <c:ptCount val="28"/>
                <c:pt idx="0">
                  <c:v>1.1445000000000001</c:v>
                </c:pt>
                <c:pt idx="1">
                  <c:v>0.59279999999999999</c:v>
                </c:pt>
                <c:pt idx="2">
                  <c:v>0.50790000000000002</c:v>
                </c:pt>
                <c:pt idx="3">
                  <c:v>0.73119999999999996</c:v>
                </c:pt>
                <c:pt idx="4">
                  <c:v>0.80620000000000003</c:v>
                </c:pt>
                <c:pt idx="5">
                  <c:v>0.5212</c:v>
                </c:pt>
                <c:pt idx="6">
                  <c:v>0.42749999999999999</c:v>
                </c:pt>
                <c:pt idx="7">
                  <c:v>0.38719999999999999</c:v>
                </c:pt>
                <c:pt idx="8">
                  <c:v>0.38040000000000002</c:v>
                </c:pt>
                <c:pt idx="9">
                  <c:v>0.37340000000000001</c:v>
                </c:pt>
                <c:pt idx="10">
                  <c:v>0.36149999999999999</c:v>
                </c:pt>
                <c:pt idx="11">
                  <c:v>0.35610000000000003</c:v>
                </c:pt>
                <c:pt idx="12">
                  <c:v>0.33560000000000001</c:v>
                </c:pt>
                <c:pt idx="13">
                  <c:v>0.28710000000000002</c:v>
                </c:pt>
                <c:pt idx="14">
                  <c:v>0.224</c:v>
                </c:pt>
                <c:pt idx="15">
                  <c:v>0.16170000000000001</c:v>
                </c:pt>
                <c:pt idx="16">
                  <c:v>0.1211</c:v>
                </c:pt>
                <c:pt idx="17">
                  <c:v>9.5100000000000004E-2</c:v>
                </c:pt>
                <c:pt idx="18">
                  <c:v>8.2500000000000004E-2</c:v>
                </c:pt>
                <c:pt idx="19">
                  <c:v>7.4800000000000005E-2</c:v>
                </c:pt>
                <c:pt idx="20">
                  <c:v>6.9900000000000004E-2</c:v>
                </c:pt>
                <c:pt idx="21">
                  <c:v>6.7299999999999999E-2</c:v>
                </c:pt>
                <c:pt idx="22">
                  <c:v>6.5600000000000006E-2</c:v>
                </c:pt>
                <c:pt idx="23">
                  <c:v>5.96E-2</c:v>
                </c:pt>
                <c:pt idx="24">
                  <c:v>5.7799999999999997E-2</c:v>
                </c:pt>
                <c:pt idx="25">
                  <c:v>5.6300000000000003E-2</c:v>
                </c:pt>
                <c:pt idx="26">
                  <c:v>5.4699999999999999E-2</c:v>
                </c:pt>
                <c:pt idx="27">
                  <c:v>5.4399999999999997E-2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A4-7B41-99CE-D7F31820C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81472"/>
        <c:axId val="1786930624"/>
      </c:scatterChart>
      <c:valAx>
        <c:axId val="212648147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930624"/>
        <c:crosses val="autoZero"/>
        <c:crossBetween val="midCat"/>
      </c:valAx>
      <c:valAx>
        <c:axId val="178693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48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C5 - </a:t>
            </a:r>
            <a:r>
              <a:rPr lang="en-GB" sz="1400" b="0" i="0" u="none" strike="noStrike" baseline="0">
                <a:effectLst/>
              </a:rPr>
              <a:t>MeOH/NaOMe  </a:t>
            </a:r>
            <a:r>
              <a:rPr lang="en-GB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Data'!$AZ$3:$AZ$30</c:f>
              <c:numCache>
                <c:formatCode>General</c:formatCode>
                <c:ptCount val="28"/>
                <c:pt idx="0">
                  <c:v>0.64280000000000004</c:v>
                </c:pt>
                <c:pt idx="1">
                  <c:v>0.54400000000000004</c:v>
                </c:pt>
                <c:pt idx="2">
                  <c:v>0.53620000000000001</c:v>
                </c:pt>
                <c:pt idx="3">
                  <c:v>0.80840000000000001</c:v>
                </c:pt>
                <c:pt idx="4">
                  <c:v>1.0995999999999999</c:v>
                </c:pt>
                <c:pt idx="5">
                  <c:v>0.99590000000000001</c:v>
                </c:pt>
                <c:pt idx="6">
                  <c:v>0.72960000000000003</c:v>
                </c:pt>
                <c:pt idx="7">
                  <c:v>0.48899999999999999</c:v>
                </c:pt>
                <c:pt idx="8">
                  <c:v>0.3569</c:v>
                </c:pt>
                <c:pt idx="9">
                  <c:v>0.32</c:v>
                </c:pt>
                <c:pt idx="10">
                  <c:v>0.3014</c:v>
                </c:pt>
                <c:pt idx="11">
                  <c:v>0.29480000000000001</c:v>
                </c:pt>
                <c:pt idx="12">
                  <c:v>0.29270000000000002</c:v>
                </c:pt>
                <c:pt idx="13">
                  <c:v>0.27660000000000001</c:v>
                </c:pt>
                <c:pt idx="14">
                  <c:v>0.24560000000000001</c:v>
                </c:pt>
                <c:pt idx="15">
                  <c:v>0.2064</c:v>
                </c:pt>
                <c:pt idx="16">
                  <c:v>0.16850000000000001</c:v>
                </c:pt>
                <c:pt idx="17">
                  <c:v>0.1323</c:v>
                </c:pt>
                <c:pt idx="18">
                  <c:v>0.107</c:v>
                </c:pt>
                <c:pt idx="19">
                  <c:v>8.4400000000000003E-2</c:v>
                </c:pt>
                <c:pt idx="20">
                  <c:v>6.88E-2</c:v>
                </c:pt>
                <c:pt idx="21">
                  <c:v>5.67E-2</c:v>
                </c:pt>
                <c:pt idx="22">
                  <c:v>5.0500000000000003E-2</c:v>
                </c:pt>
                <c:pt idx="23">
                  <c:v>4.1599999999999998E-2</c:v>
                </c:pt>
                <c:pt idx="24">
                  <c:v>3.9600000000000003E-2</c:v>
                </c:pt>
                <c:pt idx="25">
                  <c:v>3.7400000000000003E-2</c:v>
                </c:pt>
                <c:pt idx="26">
                  <c:v>3.6600000000000001E-2</c:v>
                </c:pt>
                <c:pt idx="27">
                  <c:v>3.6600000000000001E-2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FA-5C43-B2C7-A5EA7D92D59F}"/>
            </c:ext>
          </c:extLst>
        </c:ser>
        <c:ser>
          <c:idx val="1"/>
          <c:order val="1"/>
          <c:tx>
            <c:v>NaOMe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Data'!$BA$3:$BA$30</c:f>
              <c:numCache>
                <c:formatCode>General</c:formatCode>
                <c:ptCount val="28"/>
                <c:pt idx="0">
                  <c:v>0.88819999999999999</c:v>
                </c:pt>
                <c:pt idx="1">
                  <c:v>0.78049999999999997</c:v>
                </c:pt>
                <c:pt idx="2">
                  <c:v>0.76280000000000003</c:v>
                </c:pt>
                <c:pt idx="3">
                  <c:v>0.9032</c:v>
                </c:pt>
                <c:pt idx="4">
                  <c:v>1.2393000000000001</c:v>
                </c:pt>
                <c:pt idx="5">
                  <c:v>1.5422</c:v>
                </c:pt>
                <c:pt idx="6">
                  <c:v>1.0846</c:v>
                </c:pt>
                <c:pt idx="7">
                  <c:v>0.5927</c:v>
                </c:pt>
                <c:pt idx="8">
                  <c:v>0.32090000000000002</c:v>
                </c:pt>
                <c:pt idx="9">
                  <c:v>0.27039999999999997</c:v>
                </c:pt>
                <c:pt idx="10">
                  <c:v>0.30030000000000001</c:v>
                </c:pt>
                <c:pt idx="11">
                  <c:v>0.3281</c:v>
                </c:pt>
                <c:pt idx="12">
                  <c:v>0.34150000000000003</c:v>
                </c:pt>
                <c:pt idx="13">
                  <c:v>0.34620000000000001</c:v>
                </c:pt>
                <c:pt idx="14">
                  <c:v>0.35349999999999998</c:v>
                </c:pt>
                <c:pt idx="15">
                  <c:v>0.35749999999999998</c:v>
                </c:pt>
                <c:pt idx="16">
                  <c:v>0.35139999999999999</c:v>
                </c:pt>
                <c:pt idx="17">
                  <c:v>0.32679999999999998</c:v>
                </c:pt>
                <c:pt idx="18">
                  <c:v>0.2883</c:v>
                </c:pt>
                <c:pt idx="19">
                  <c:v>0.2382</c:v>
                </c:pt>
                <c:pt idx="20">
                  <c:v>0.1842</c:v>
                </c:pt>
                <c:pt idx="21">
                  <c:v>0.13919999999999999</c:v>
                </c:pt>
                <c:pt idx="22">
                  <c:v>0.1036</c:v>
                </c:pt>
                <c:pt idx="23">
                  <c:v>7.1999999999999995E-2</c:v>
                </c:pt>
                <c:pt idx="24">
                  <c:v>5.5399999999999998E-2</c:v>
                </c:pt>
                <c:pt idx="25">
                  <c:v>4.4999999999999998E-2</c:v>
                </c:pt>
                <c:pt idx="26">
                  <c:v>3.8600000000000002E-2</c:v>
                </c:pt>
                <c:pt idx="27">
                  <c:v>3.6200000000000003E-2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FA-5C43-B2C7-A5EA7D92D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06032"/>
        <c:axId val="2131884528"/>
      </c:scatterChart>
      <c:valAx>
        <c:axId val="212490603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84528"/>
        <c:crosses val="autoZero"/>
        <c:crossBetween val="midCat"/>
      </c:valAx>
      <c:valAx>
        <c:axId val="21318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906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C5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MeOH/AlCl3  </a:t>
            </a:r>
            <a:r>
              <a:rPr lang="en-GB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Data'!$AZ$3:$AZ$30</c:f>
              <c:numCache>
                <c:formatCode>General</c:formatCode>
                <c:ptCount val="28"/>
                <c:pt idx="0">
                  <c:v>0.64280000000000004</c:v>
                </c:pt>
                <c:pt idx="1">
                  <c:v>0.54400000000000004</c:v>
                </c:pt>
                <c:pt idx="2">
                  <c:v>0.53620000000000001</c:v>
                </c:pt>
                <c:pt idx="3">
                  <c:v>0.80840000000000001</c:v>
                </c:pt>
                <c:pt idx="4">
                  <c:v>1.0995999999999999</c:v>
                </c:pt>
                <c:pt idx="5">
                  <c:v>0.99590000000000001</c:v>
                </c:pt>
                <c:pt idx="6">
                  <c:v>0.72960000000000003</c:v>
                </c:pt>
                <c:pt idx="7">
                  <c:v>0.48899999999999999</c:v>
                </c:pt>
                <c:pt idx="8">
                  <c:v>0.3569</c:v>
                </c:pt>
                <c:pt idx="9">
                  <c:v>0.32</c:v>
                </c:pt>
                <c:pt idx="10">
                  <c:v>0.3014</c:v>
                </c:pt>
                <c:pt idx="11">
                  <c:v>0.29480000000000001</c:v>
                </c:pt>
                <c:pt idx="12">
                  <c:v>0.29270000000000002</c:v>
                </c:pt>
                <c:pt idx="13">
                  <c:v>0.27660000000000001</c:v>
                </c:pt>
                <c:pt idx="14">
                  <c:v>0.24560000000000001</c:v>
                </c:pt>
                <c:pt idx="15">
                  <c:v>0.2064</c:v>
                </c:pt>
                <c:pt idx="16">
                  <c:v>0.16850000000000001</c:v>
                </c:pt>
                <c:pt idx="17">
                  <c:v>0.1323</c:v>
                </c:pt>
                <c:pt idx="18">
                  <c:v>0.107</c:v>
                </c:pt>
                <c:pt idx="19">
                  <c:v>8.4400000000000003E-2</c:v>
                </c:pt>
                <c:pt idx="20">
                  <c:v>6.88E-2</c:v>
                </c:pt>
                <c:pt idx="21">
                  <c:v>5.67E-2</c:v>
                </c:pt>
                <c:pt idx="22">
                  <c:v>5.0500000000000003E-2</c:v>
                </c:pt>
                <c:pt idx="23">
                  <c:v>4.1599999999999998E-2</c:v>
                </c:pt>
                <c:pt idx="24">
                  <c:v>3.9600000000000003E-2</c:v>
                </c:pt>
                <c:pt idx="25">
                  <c:v>3.7400000000000003E-2</c:v>
                </c:pt>
                <c:pt idx="26">
                  <c:v>3.6600000000000001E-2</c:v>
                </c:pt>
                <c:pt idx="27">
                  <c:v>3.6600000000000001E-2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A2-D945-BEE6-217F43994F86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Data'!$BB$3:$BB$30</c:f>
              <c:numCache>
                <c:formatCode>General</c:formatCode>
                <c:ptCount val="28"/>
                <c:pt idx="0">
                  <c:v>0.7762</c:v>
                </c:pt>
                <c:pt idx="1">
                  <c:v>0.55930000000000002</c:v>
                </c:pt>
                <c:pt idx="2">
                  <c:v>0.52390000000000003</c:v>
                </c:pt>
                <c:pt idx="3">
                  <c:v>0.64880000000000004</c:v>
                </c:pt>
                <c:pt idx="4">
                  <c:v>0.97499999999999998</c:v>
                </c:pt>
                <c:pt idx="5">
                  <c:v>1.0646</c:v>
                </c:pt>
                <c:pt idx="6">
                  <c:v>0.88780000000000003</c:v>
                </c:pt>
                <c:pt idx="7">
                  <c:v>0.63300000000000001</c:v>
                </c:pt>
                <c:pt idx="8">
                  <c:v>0.40550000000000003</c:v>
                </c:pt>
                <c:pt idx="9">
                  <c:v>0.36470000000000002</c:v>
                </c:pt>
                <c:pt idx="10">
                  <c:v>0.38300000000000001</c:v>
                </c:pt>
                <c:pt idx="11">
                  <c:v>0.35189999999999999</c:v>
                </c:pt>
                <c:pt idx="12">
                  <c:v>0.27879999999999999</c:v>
                </c:pt>
                <c:pt idx="13">
                  <c:v>0.21340000000000001</c:v>
                </c:pt>
                <c:pt idx="14">
                  <c:v>0.18870000000000001</c:v>
                </c:pt>
                <c:pt idx="15">
                  <c:v>0.1855</c:v>
                </c:pt>
                <c:pt idx="16">
                  <c:v>0.18459999999999999</c:v>
                </c:pt>
                <c:pt idx="17">
                  <c:v>0.1812</c:v>
                </c:pt>
                <c:pt idx="18">
                  <c:v>0.1736</c:v>
                </c:pt>
                <c:pt idx="19">
                  <c:v>0.15770000000000001</c:v>
                </c:pt>
                <c:pt idx="20">
                  <c:v>0.13550000000000001</c:v>
                </c:pt>
                <c:pt idx="21">
                  <c:v>0.1125</c:v>
                </c:pt>
                <c:pt idx="22">
                  <c:v>9.0700000000000003E-2</c:v>
                </c:pt>
                <c:pt idx="23">
                  <c:v>6.6900000000000001E-2</c:v>
                </c:pt>
                <c:pt idx="24">
                  <c:v>5.3999999999999999E-2</c:v>
                </c:pt>
                <c:pt idx="25">
                  <c:v>4.4699999999999997E-2</c:v>
                </c:pt>
                <c:pt idx="26">
                  <c:v>3.8800000000000001E-2</c:v>
                </c:pt>
                <c:pt idx="27">
                  <c:v>3.61E-2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A2-D945-BEE6-217F43994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06032"/>
        <c:axId val="2131884528"/>
      </c:scatterChart>
      <c:valAx>
        <c:axId val="212490603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84528"/>
        <c:crosses val="autoZero"/>
        <c:crossBetween val="midCat"/>
      </c:valAx>
      <c:valAx>
        <c:axId val="21318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906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C5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MeOH/AlCl3/HCl  </a:t>
            </a:r>
            <a:r>
              <a:rPr lang="en-GB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Data'!$AZ$3:$AZ$30</c:f>
              <c:numCache>
                <c:formatCode>General</c:formatCode>
                <c:ptCount val="28"/>
                <c:pt idx="0">
                  <c:v>0.64280000000000004</c:v>
                </c:pt>
                <c:pt idx="1">
                  <c:v>0.54400000000000004</c:v>
                </c:pt>
                <c:pt idx="2">
                  <c:v>0.53620000000000001</c:v>
                </c:pt>
                <c:pt idx="3">
                  <c:v>0.80840000000000001</c:v>
                </c:pt>
                <c:pt idx="4">
                  <c:v>1.0995999999999999</c:v>
                </c:pt>
                <c:pt idx="5">
                  <c:v>0.99590000000000001</c:v>
                </c:pt>
                <c:pt idx="6">
                  <c:v>0.72960000000000003</c:v>
                </c:pt>
                <c:pt idx="7">
                  <c:v>0.48899999999999999</c:v>
                </c:pt>
                <c:pt idx="8">
                  <c:v>0.3569</c:v>
                </c:pt>
                <c:pt idx="9">
                  <c:v>0.32</c:v>
                </c:pt>
                <c:pt idx="10">
                  <c:v>0.3014</c:v>
                </c:pt>
                <c:pt idx="11">
                  <c:v>0.29480000000000001</c:v>
                </c:pt>
                <c:pt idx="12">
                  <c:v>0.29270000000000002</c:v>
                </c:pt>
                <c:pt idx="13">
                  <c:v>0.27660000000000001</c:v>
                </c:pt>
                <c:pt idx="14">
                  <c:v>0.24560000000000001</c:v>
                </c:pt>
                <c:pt idx="15">
                  <c:v>0.2064</c:v>
                </c:pt>
                <c:pt idx="16">
                  <c:v>0.16850000000000001</c:v>
                </c:pt>
                <c:pt idx="17">
                  <c:v>0.1323</c:v>
                </c:pt>
                <c:pt idx="18">
                  <c:v>0.107</c:v>
                </c:pt>
                <c:pt idx="19">
                  <c:v>8.4400000000000003E-2</c:v>
                </c:pt>
                <c:pt idx="20">
                  <c:v>6.88E-2</c:v>
                </c:pt>
                <c:pt idx="21">
                  <c:v>5.67E-2</c:v>
                </c:pt>
                <c:pt idx="22">
                  <c:v>5.0500000000000003E-2</c:v>
                </c:pt>
                <c:pt idx="23">
                  <c:v>4.1599999999999998E-2</c:v>
                </c:pt>
                <c:pt idx="24">
                  <c:v>3.9600000000000003E-2</c:v>
                </c:pt>
                <c:pt idx="25">
                  <c:v>3.7400000000000003E-2</c:v>
                </c:pt>
                <c:pt idx="26">
                  <c:v>3.6600000000000001E-2</c:v>
                </c:pt>
                <c:pt idx="27">
                  <c:v>3.6600000000000001E-2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E2-FA47-BC60-3BDD431644BF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Data'!$BB$3:$BB$30</c:f>
              <c:numCache>
                <c:formatCode>General</c:formatCode>
                <c:ptCount val="28"/>
                <c:pt idx="0">
                  <c:v>0.7762</c:v>
                </c:pt>
                <c:pt idx="1">
                  <c:v>0.55930000000000002</c:v>
                </c:pt>
                <c:pt idx="2">
                  <c:v>0.52390000000000003</c:v>
                </c:pt>
                <c:pt idx="3">
                  <c:v>0.64880000000000004</c:v>
                </c:pt>
                <c:pt idx="4">
                  <c:v>0.97499999999999998</c:v>
                </c:pt>
                <c:pt idx="5">
                  <c:v>1.0646</c:v>
                </c:pt>
                <c:pt idx="6">
                  <c:v>0.88780000000000003</c:v>
                </c:pt>
                <c:pt idx="7">
                  <c:v>0.63300000000000001</c:v>
                </c:pt>
                <c:pt idx="8">
                  <c:v>0.40550000000000003</c:v>
                </c:pt>
                <c:pt idx="9">
                  <c:v>0.36470000000000002</c:v>
                </c:pt>
                <c:pt idx="10">
                  <c:v>0.38300000000000001</c:v>
                </c:pt>
                <c:pt idx="11">
                  <c:v>0.35189999999999999</c:v>
                </c:pt>
                <c:pt idx="12">
                  <c:v>0.27879999999999999</c:v>
                </c:pt>
                <c:pt idx="13">
                  <c:v>0.21340000000000001</c:v>
                </c:pt>
                <c:pt idx="14">
                  <c:v>0.18870000000000001</c:v>
                </c:pt>
                <c:pt idx="15">
                  <c:v>0.1855</c:v>
                </c:pt>
                <c:pt idx="16">
                  <c:v>0.18459999999999999</c:v>
                </c:pt>
                <c:pt idx="17">
                  <c:v>0.1812</c:v>
                </c:pt>
                <c:pt idx="18">
                  <c:v>0.1736</c:v>
                </c:pt>
                <c:pt idx="19">
                  <c:v>0.15770000000000001</c:v>
                </c:pt>
                <c:pt idx="20">
                  <c:v>0.13550000000000001</c:v>
                </c:pt>
                <c:pt idx="21">
                  <c:v>0.1125</c:v>
                </c:pt>
                <c:pt idx="22">
                  <c:v>9.0700000000000003E-2</c:v>
                </c:pt>
                <c:pt idx="23">
                  <c:v>6.6900000000000001E-2</c:v>
                </c:pt>
                <c:pt idx="24">
                  <c:v>5.3999999999999999E-2</c:v>
                </c:pt>
                <c:pt idx="25">
                  <c:v>4.4699999999999997E-2</c:v>
                </c:pt>
                <c:pt idx="26">
                  <c:v>3.8800000000000001E-2</c:v>
                </c:pt>
                <c:pt idx="27">
                  <c:v>3.61E-2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E2-FA47-BC60-3BDD431644BF}"/>
            </c:ext>
          </c:extLst>
        </c:ser>
        <c:ser>
          <c:idx val="2"/>
          <c:order val="2"/>
          <c:tx>
            <c:v>AlCl3/HCl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Data'!$BC$3:$BC$30</c:f>
              <c:numCache>
                <c:formatCode>General</c:formatCode>
                <c:ptCount val="28"/>
                <c:pt idx="0">
                  <c:v>0.66669999999999996</c:v>
                </c:pt>
                <c:pt idx="1">
                  <c:v>0.46800000000000003</c:v>
                </c:pt>
                <c:pt idx="2">
                  <c:v>0.43340000000000001</c:v>
                </c:pt>
                <c:pt idx="3">
                  <c:v>0.48920000000000002</c:v>
                </c:pt>
                <c:pt idx="4">
                  <c:v>0.76910000000000001</c:v>
                </c:pt>
                <c:pt idx="5">
                  <c:v>0.94189999999999996</c:v>
                </c:pt>
                <c:pt idx="6">
                  <c:v>0.8075</c:v>
                </c:pt>
                <c:pt idx="7">
                  <c:v>0.56089999999999995</c:v>
                </c:pt>
                <c:pt idx="8">
                  <c:v>0.34060000000000001</c:v>
                </c:pt>
                <c:pt idx="9">
                  <c:v>0.32100000000000001</c:v>
                </c:pt>
                <c:pt idx="10">
                  <c:v>0.35260000000000002</c:v>
                </c:pt>
                <c:pt idx="11">
                  <c:v>0.31859999999999999</c:v>
                </c:pt>
                <c:pt idx="12">
                  <c:v>0.23480000000000001</c:v>
                </c:pt>
                <c:pt idx="13">
                  <c:v>0.1694</c:v>
                </c:pt>
                <c:pt idx="14">
                  <c:v>0.1565</c:v>
                </c:pt>
                <c:pt idx="15">
                  <c:v>0.1681</c:v>
                </c:pt>
                <c:pt idx="16">
                  <c:v>0.1792</c:v>
                </c:pt>
                <c:pt idx="17">
                  <c:v>0.18579999999999999</c:v>
                </c:pt>
                <c:pt idx="18">
                  <c:v>0.18099999999999999</c:v>
                </c:pt>
                <c:pt idx="19">
                  <c:v>0.16569999999999999</c:v>
                </c:pt>
                <c:pt idx="20">
                  <c:v>0.14360000000000001</c:v>
                </c:pt>
                <c:pt idx="21">
                  <c:v>0.11990000000000001</c:v>
                </c:pt>
                <c:pt idx="22">
                  <c:v>9.7799999999999998E-2</c:v>
                </c:pt>
                <c:pt idx="23">
                  <c:v>7.4499999999999997E-2</c:v>
                </c:pt>
                <c:pt idx="24">
                  <c:v>6.0900000000000003E-2</c:v>
                </c:pt>
                <c:pt idx="25">
                  <c:v>5.1299999999999998E-2</c:v>
                </c:pt>
                <c:pt idx="26">
                  <c:v>4.53E-2</c:v>
                </c:pt>
                <c:pt idx="27">
                  <c:v>4.3299999999999998E-2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E2-FA47-BC60-3BDD43164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06032"/>
        <c:axId val="2131884528"/>
      </c:scatterChart>
      <c:valAx>
        <c:axId val="212490603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84528"/>
        <c:crosses val="autoZero"/>
        <c:crossBetween val="midCat"/>
      </c:valAx>
      <c:valAx>
        <c:axId val="21318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906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C5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MeOH/NaOAc 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Data'!$AZ$3:$AZ$30</c:f>
              <c:numCache>
                <c:formatCode>General</c:formatCode>
                <c:ptCount val="28"/>
                <c:pt idx="0">
                  <c:v>0.64280000000000004</c:v>
                </c:pt>
                <c:pt idx="1">
                  <c:v>0.54400000000000004</c:v>
                </c:pt>
                <c:pt idx="2">
                  <c:v>0.53620000000000001</c:v>
                </c:pt>
                <c:pt idx="3">
                  <c:v>0.80840000000000001</c:v>
                </c:pt>
                <c:pt idx="4">
                  <c:v>1.0995999999999999</c:v>
                </c:pt>
                <c:pt idx="5">
                  <c:v>0.99590000000000001</c:v>
                </c:pt>
                <c:pt idx="6">
                  <c:v>0.72960000000000003</c:v>
                </c:pt>
                <c:pt idx="7">
                  <c:v>0.48899999999999999</c:v>
                </c:pt>
                <c:pt idx="8">
                  <c:v>0.3569</c:v>
                </c:pt>
                <c:pt idx="9">
                  <c:v>0.32</c:v>
                </c:pt>
                <c:pt idx="10">
                  <c:v>0.3014</c:v>
                </c:pt>
                <c:pt idx="11">
                  <c:v>0.29480000000000001</c:v>
                </c:pt>
                <c:pt idx="12">
                  <c:v>0.29270000000000002</c:v>
                </c:pt>
                <c:pt idx="13">
                  <c:v>0.27660000000000001</c:v>
                </c:pt>
                <c:pt idx="14">
                  <c:v>0.24560000000000001</c:v>
                </c:pt>
                <c:pt idx="15">
                  <c:v>0.2064</c:v>
                </c:pt>
                <c:pt idx="16">
                  <c:v>0.16850000000000001</c:v>
                </c:pt>
                <c:pt idx="17">
                  <c:v>0.1323</c:v>
                </c:pt>
                <c:pt idx="18">
                  <c:v>0.107</c:v>
                </c:pt>
                <c:pt idx="19">
                  <c:v>8.4400000000000003E-2</c:v>
                </c:pt>
                <c:pt idx="20">
                  <c:v>6.88E-2</c:v>
                </c:pt>
                <c:pt idx="21">
                  <c:v>5.67E-2</c:v>
                </c:pt>
                <c:pt idx="22">
                  <c:v>5.0500000000000003E-2</c:v>
                </c:pt>
                <c:pt idx="23">
                  <c:v>4.1599999999999998E-2</c:v>
                </c:pt>
                <c:pt idx="24">
                  <c:v>3.9600000000000003E-2</c:v>
                </c:pt>
                <c:pt idx="25">
                  <c:v>3.7400000000000003E-2</c:v>
                </c:pt>
                <c:pt idx="26">
                  <c:v>3.6600000000000001E-2</c:v>
                </c:pt>
                <c:pt idx="27">
                  <c:v>3.6600000000000001E-2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8F-0346-82AC-8CF8088A63C7}"/>
            </c:ext>
          </c:extLst>
        </c:ser>
        <c:ser>
          <c:idx val="1"/>
          <c:order val="1"/>
          <c:tx>
            <c:v>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Data'!$BD$3:$BD$30</c:f>
              <c:numCache>
                <c:formatCode>General</c:formatCode>
                <c:ptCount val="28"/>
                <c:pt idx="0">
                  <c:v>1.0599000000000001</c:v>
                </c:pt>
                <c:pt idx="1">
                  <c:v>0.69779999999999998</c:v>
                </c:pt>
                <c:pt idx="2">
                  <c:v>0.65490000000000004</c:v>
                </c:pt>
                <c:pt idx="3">
                  <c:v>0.84060000000000001</c:v>
                </c:pt>
                <c:pt idx="4">
                  <c:v>1.1556999999999999</c:v>
                </c:pt>
                <c:pt idx="5">
                  <c:v>1.2825</c:v>
                </c:pt>
                <c:pt idx="6">
                  <c:v>0.88300000000000001</c:v>
                </c:pt>
                <c:pt idx="7">
                  <c:v>0.51270000000000004</c:v>
                </c:pt>
                <c:pt idx="8">
                  <c:v>0.3155</c:v>
                </c:pt>
                <c:pt idx="9">
                  <c:v>0.28189999999999998</c:v>
                </c:pt>
                <c:pt idx="10">
                  <c:v>0.29549999999999998</c:v>
                </c:pt>
                <c:pt idx="11">
                  <c:v>0.30880000000000002</c:v>
                </c:pt>
                <c:pt idx="12">
                  <c:v>0.315</c:v>
                </c:pt>
                <c:pt idx="13">
                  <c:v>0.31030000000000002</c:v>
                </c:pt>
                <c:pt idx="14">
                  <c:v>0.30380000000000001</c:v>
                </c:pt>
                <c:pt idx="15">
                  <c:v>0.28970000000000001</c:v>
                </c:pt>
                <c:pt idx="16">
                  <c:v>0.2707</c:v>
                </c:pt>
                <c:pt idx="17">
                  <c:v>0.2409</c:v>
                </c:pt>
                <c:pt idx="18">
                  <c:v>0.20599999999999999</c:v>
                </c:pt>
                <c:pt idx="19">
                  <c:v>0.16769999999999999</c:v>
                </c:pt>
                <c:pt idx="20">
                  <c:v>0.1298</c:v>
                </c:pt>
                <c:pt idx="21">
                  <c:v>0.10050000000000001</c:v>
                </c:pt>
                <c:pt idx="22">
                  <c:v>7.8299999999999995E-2</c:v>
                </c:pt>
                <c:pt idx="23">
                  <c:v>5.7500000000000002E-2</c:v>
                </c:pt>
                <c:pt idx="24">
                  <c:v>4.7699999999999999E-2</c:v>
                </c:pt>
                <c:pt idx="25">
                  <c:v>4.1599999999999998E-2</c:v>
                </c:pt>
                <c:pt idx="26">
                  <c:v>3.7499999999999999E-2</c:v>
                </c:pt>
                <c:pt idx="27">
                  <c:v>3.6200000000000003E-2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8F-0346-82AC-8CF8088A6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06032"/>
        <c:axId val="2131884528"/>
      </c:scatterChart>
      <c:valAx>
        <c:axId val="212490603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84528"/>
        <c:crosses val="autoZero"/>
        <c:crossBetween val="midCat"/>
      </c:valAx>
      <c:valAx>
        <c:axId val="21318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906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C5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MeOH/NaOAc (10min)    </a:t>
            </a:r>
            <a:r>
              <a:rPr lang="en-GB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Data'!$AZ$3:$AZ$30</c:f>
              <c:numCache>
                <c:formatCode>General</c:formatCode>
                <c:ptCount val="28"/>
                <c:pt idx="0">
                  <c:v>0.64280000000000004</c:v>
                </c:pt>
                <c:pt idx="1">
                  <c:v>0.54400000000000004</c:v>
                </c:pt>
                <c:pt idx="2">
                  <c:v>0.53620000000000001</c:v>
                </c:pt>
                <c:pt idx="3">
                  <c:v>0.80840000000000001</c:v>
                </c:pt>
                <c:pt idx="4">
                  <c:v>1.0995999999999999</c:v>
                </c:pt>
                <c:pt idx="5">
                  <c:v>0.99590000000000001</c:v>
                </c:pt>
                <c:pt idx="6">
                  <c:v>0.72960000000000003</c:v>
                </c:pt>
                <c:pt idx="7">
                  <c:v>0.48899999999999999</c:v>
                </c:pt>
                <c:pt idx="8">
                  <c:v>0.3569</c:v>
                </c:pt>
                <c:pt idx="9">
                  <c:v>0.32</c:v>
                </c:pt>
                <c:pt idx="10">
                  <c:v>0.3014</c:v>
                </c:pt>
                <c:pt idx="11">
                  <c:v>0.29480000000000001</c:v>
                </c:pt>
                <c:pt idx="12">
                  <c:v>0.29270000000000002</c:v>
                </c:pt>
                <c:pt idx="13">
                  <c:v>0.27660000000000001</c:v>
                </c:pt>
                <c:pt idx="14">
                  <c:v>0.24560000000000001</c:v>
                </c:pt>
                <c:pt idx="15">
                  <c:v>0.2064</c:v>
                </c:pt>
                <c:pt idx="16">
                  <c:v>0.16850000000000001</c:v>
                </c:pt>
                <c:pt idx="17">
                  <c:v>0.1323</c:v>
                </c:pt>
                <c:pt idx="18">
                  <c:v>0.107</c:v>
                </c:pt>
                <c:pt idx="19">
                  <c:v>8.4400000000000003E-2</c:v>
                </c:pt>
                <c:pt idx="20">
                  <c:v>6.88E-2</c:v>
                </c:pt>
                <c:pt idx="21">
                  <c:v>5.67E-2</c:v>
                </c:pt>
                <c:pt idx="22">
                  <c:v>5.0500000000000003E-2</c:v>
                </c:pt>
                <c:pt idx="23">
                  <c:v>4.1599999999999998E-2</c:v>
                </c:pt>
                <c:pt idx="24">
                  <c:v>3.9600000000000003E-2</c:v>
                </c:pt>
                <c:pt idx="25">
                  <c:v>3.7400000000000003E-2</c:v>
                </c:pt>
                <c:pt idx="26">
                  <c:v>3.6600000000000001E-2</c:v>
                </c:pt>
                <c:pt idx="27">
                  <c:v>3.6600000000000001E-2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5A-CB44-BC67-6F3AB0F38625}"/>
            </c:ext>
          </c:extLst>
        </c:ser>
        <c:ser>
          <c:idx val="1"/>
          <c:order val="1"/>
          <c:tx>
            <c:v>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Data'!$BD$3:$BD$30</c:f>
              <c:numCache>
                <c:formatCode>General</c:formatCode>
                <c:ptCount val="28"/>
                <c:pt idx="0">
                  <c:v>1.0599000000000001</c:v>
                </c:pt>
                <c:pt idx="1">
                  <c:v>0.69779999999999998</c:v>
                </c:pt>
                <c:pt idx="2">
                  <c:v>0.65490000000000004</c:v>
                </c:pt>
                <c:pt idx="3">
                  <c:v>0.84060000000000001</c:v>
                </c:pt>
                <c:pt idx="4">
                  <c:v>1.1556999999999999</c:v>
                </c:pt>
                <c:pt idx="5">
                  <c:v>1.2825</c:v>
                </c:pt>
                <c:pt idx="6">
                  <c:v>0.88300000000000001</c:v>
                </c:pt>
                <c:pt idx="7">
                  <c:v>0.51270000000000004</c:v>
                </c:pt>
                <c:pt idx="8">
                  <c:v>0.3155</c:v>
                </c:pt>
                <c:pt idx="9">
                  <c:v>0.28189999999999998</c:v>
                </c:pt>
                <c:pt idx="10">
                  <c:v>0.29549999999999998</c:v>
                </c:pt>
                <c:pt idx="11">
                  <c:v>0.30880000000000002</c:v>
                </c:pt>
                <c:pt idx="12">
                  <c:v>0.315</c:v>
                </c:pt>
                <c:pt idx="13">
                  <c:v>0.31030000000000002</c:v>
                </c:pt>
                <c:pt idx="14">
                  <c:v>0.30380000000000001</c:v>
                </c:pt>
                <c:pt idx="15">
                  <c:v>0.28970000000000001</c:v>
                </c:pt>
                <c:pt idx="16">
                  <c:v>0.2707</c:v>
                </c:pt>
                <c:pt idx="17">
                  <c:v>0.2409</c:v>
                </c:pt>
                <c:pt idx="18">
                  <c:v>0.20599999999999999</c:v>
                </c:pt>
                <c:pt idx="19">
                  <c:v>0.16769999999999999</c:v>
                </c:pt>
                <c:pt idx="20">
                  <c:v>0.1298</c:v>
                </c:pt>
                <c:pt idx="21">
                  <c:v>0.10050000000000001</c:v>
                </c:pt>
                <c:pt idx="22">
                  <c:v>7.8299999999999995E-2</c:v>
                </c:pt>
                <c:pt idx="23">
                  <c:v>5.7500000000000002E-2</c:v>
                </c:pt>
                <c:pt idx="24">
                  <c:v>4.7699999999999999E-2</c:v>
                </c:pt>
                <c:pt idx="25">
                  <c:v>4.1599999999999998E-2</c:v>
                </c:pt>
                <c:pt idx="26">
                  <c:v>3.7499999999999999E-2</c:v>
                </c:pt>
                <c:pt idx="27">
                  <c:v>3.6200000000000003E-2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5A-CB44-BC67-6F3AB0F38625}"/>
            </c:ext>
          </c:extLst>
        </c:ser>
        <c:ser>
          <c:idx val="2"/>
          <c:order val="2"/>
          <c:tx>
            <c:v>NaOAc (10min)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Data'!$BE$3:$BE$30</c:f>
              <c:numCache>
                <c:formatCode>General</c:formatCode>
                <c:ptCount val="28"/>
                <c:pt idx="0">
                  <c:v>0.99270000000000003</c:v>
                </c:pt>
                <c:pt idx="1">
                  <c:v>0.65259999999999996</c:v>
                </c:pt>
                <c:pt idx="2">
                  <c:v>0.61419999999999997</c:v>
                </c:pt>
                <c:pt idx="3">
                  <c:v>0.80789999999999995</c:v>
                </c:pt>
                <c:pt idx="4">
                  <c:v>1.1069</c:v>
                </c:pt>
                <c:pt idx="5">
                  <c:v>1.1879999999999999</c:v>
                </c:pt>
                <c:pt idx="6">
                  <c:v>0.83399999999999996</c:v>
                </c:pt>
                <c:pt idx="7">
                  <c:v>0.50160000000000005</c:v>
                </c:pt>
                <c:pt idx="8">
                  <c:v>0.32300000000000001</c:v>
                </c:pt>
                <c:pt idx="9">
                  <c:v>0.29139999999999999</c:v>
                </c:pt>
                <c:pt idx="10">
                  <c:v>0.29849999999999999</c:v>
                </c:pt>
                <c:pt idx="11">
                  <c:v>0.30640000000000001</c:v>
                </c:pt>
                <c:pt idx="12">
                  <c:v>0.31019999999999998</c:v>
                </c:pt>
                <c:pt idx="13">
                  <c:v>0.30349999999999999</c:v>
                </c:pt>
                <c:pt idx="14">
                  <c:v>0.2928</c:v>
                </c:pt>
                <c:pt idx="15">
                  <c:v>0.27429999999999999</c:v>
                </c:pt>
                <c:pt idx="16">
                  <c:v>0.25230000000000002</c:v>
                </c:pt>
                <c:pt idx="17">
                  <c:v>0.22159999999999999</c:v>
                </c:pt>
                <c:pt idx="18">
                  <c:v>0.19009999999999999</c:v>
                </c:pt>
                <c:pt idx="19">
                  <c:v>0.15529999999999999</c:v>
                </c:pt>
                <c:pt idx="20">
                  <c:v>0.1227</c:v>
                </c:pt>
                <c:pt idx="21">
                  <c:v>9.8299999999999998E-2</c:v>
                </c:pt>
                <c:pt idx="22">
                  <c:v>7.9500000000000001E-2</c:v>
                </c:pt>
                <c:pt idx="23">
                  <c:v>6.1600000000000002E-2</c:v>
                </c:pt>
                <c:pt idx="24">
                  <c:v>5.3400000000000003E-2</c:v>
                </c:pt>
                <c:pt idx="25">
                  <c:v>4.7899999999999998E-2</c:v>
                </c:pt>
                <c:pt idx="26">
                  <c:v>4.4900000000000002E-2</c:v>
                </c:pt>
                <c:pt idx="27">
                  <c:v>4.3999999999999997E-2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5A-CB44-BC67-6F3AB0F38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06032"/>
        <c:axId val="2131884528"/>
      </c:scatterChart>
      <c:valAx>
        <c:axId val="212490603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84528"/>
        <c:crosses val="autoZero"/>
        <c:crossBetween val="midCat"/>
      </c:valAx>
      <c:valAx>
        <c:axId val="21318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906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C1 - MeOH/NaOAc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'UV Data'!$B$2</c:f>
              <c:strCache>
                <c:ptCount val="1"/>
                <c:pt idx="0">
                  <c:v>C1 - MeOH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Data'!$B$3:$B$30</c:f>
              <c:numCache>
                <c:formatCode>General</c:formatCode>
                <c:ptCount val="28"/>
                <c:pt idx="0">
                  <c:v>0.53800000000000003</c:v>
                </c:pt>
                <c:pt idx="1">
                  <c:v>0.51780000000000004</c:v>
                </c:pt>
                <c:pt idx="2">
                  <c:v>0.54020000000000001</c:v>
                </c:pt>
                <c:pt idx="3">
                  <c:v>0.84179999999999999</c:v>
                </c:pt>
                <c:pt idx="4">
                  <c:v>0.88100000000000001</c:v>
                </c:pt>
                <c:pt idx="5">
                  <c:v>0.52449999999999997</c:v>
                </c:pt>
                <c:pt idx="6">
                  <c:v>0.44779999999999998</c:v>
                </c:pt>
                <c:pt idx="7">
                  <c:v>0.44159999999999999</c:v>
                </c:pt>
                <c:pt idx="8">
                  <c:v>0.43930000000000002</c:v>
                </c:pt>
                <c:pt idx="9">
                  <c:v>0.41120000000000001</c:v>
                </c:pt>
                <c:pt idx="10">
                  <c:v>0.3931</c:v>
                </c:pt>
                <c:pt idx="11">
                  <c:v>0.39050000000000001</c:v>
                </c:pt>
                <c:pt idx="12">
                  <c:v>0.35720000000000002</c:v>
                </c:pt>
                <c:pt idx="13">
                  <c:v>0.28220000000000001</c:v>
                </c:pt>
                <c:pt idx="14">
                  <c:v>0.19869999999999999</c:v>
                </c:pt>
                <c:pt idx="15">
                  <c:v>0.1333</c:v>
                </c:pt>
                <c:pt idx="16">
                  <c:v>9.5299999999999996E-2</c:v>
                </c:pt>
                <c:pt idx="17">
                  <c:v>7.5999999999999998E-2</c:v>
                </c:pt>
                <c:pt idx="18">
                  <c:v>6.9199999999999998E-2</c:v>
                </c:pt>
                <c:pt idx="19">
                  <c:v>6.3600000000000004E-2</c:v>
                </c:pt>
                <c:pt idx="20">
                  <c:v>6.4199999999999993E-2</c:v>
                </c:pt>
                <c:pt idx="21">
                  <c:v>6.2600000000000003E-2</c:v>
                </c:pt>
                <c:pt idx="22">
                  <c:v>6.5000000000000002E-2</c:v>
                </c:pt>
                <c:pt idx="23">
                  <c:v>6.1400000000000003E-2</c:v>
                </c:pt>
                <c:pt idx="24">
                  <c:v>6.13E-2</c:v>
                </c:pt>
                <c:pt idx="25">
                  <c:v>5.9299999999999999E-2</c:v>
                </c:pt>
                <c:pt idx="26">
                  <c:v>6.0199999999999997E-2</c:v>
                </c:pt>
                <c:pt idx="27">
                  <c:v>6.13E-2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8C-B44F-81CD-A8F5C80D1A12}"/>
            </c:ext>
          </c:extLst>
        </c:ser>
        <c:ser>
          <c:idx val="1"/>
          <c:order val="1"/>
          <c:tx>
            <c:v>C1 - 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Data'!$F$3:$F$30</c:f>
              <c:numCache>
                <c:formatCode>General</c:formatCode>
                <c:ptCount val="28"/>
                <c:pt idx="0">
                  <c:v>0.97560000000000002</c:v>
                </c:pt>
                <c:pt idx="1">
                  <c:v>0.55710000000000004</c:v>
                </c:pt>
                <c:pt idx="2">
                  <c:v>0.51880000000000004</c:v>
                </c:pt>
                <c:pt idx="3">
                  <c:v>0.7984</c:v>
                </c:pt>
                <c:pt idx="4">
                  <c:v>0.85519999999999996</c:v>
                </c:pt>
                <c:pt idx="5">
                  <c:v>0.53649999999999998</c:v>
                </c:pt>
                <c:pt idx="6">
                  <c:v>0.4667</c:v>
                </c:pt>
                <c:pt idx="7">
                  <c:v>0.433</c:v>
                </c:pt>
                <c:pt idx="8">
                  <c:v>0.41739999999999999</c:v>
                </c:pt>
                <c:pt idx="9">
                  <c:v>0.3821</c:v>
                </c:pt>
                <c:pt idx="10">
                  <c:v>0.36120000000000002</c:v>
                </c:pt>
                <c:pt idx="11">
                  <c:v>0.35630000000000001</c:v>
                </c:pt>
                <c:pt idx="12">
                  <c:v>0.3226</c:v>
                </c:pt>
                <c:pt idx="13">
                  <c:v>0.25519999999999998</c:v>
                </c:pt>
                <c:pt idx="14">
                  <c:v>0.17910000000000001</c:v>
                </c:pt>
                <c:pt idx="15">
                  <c:v>0.1173</c:v>
                </c:pt>
                <c:pt idx="16">
                  <c:v>8.4099999999999994E-2</c:v>
                </c:pt>
                <c:pt idx="17">
                  <c:v>6.5000000000000002E-2</c:v>
                </c:pt>
                <c:pt idx="18">
                  <c:v>5.62E-2</c:v>
                </c:pt>
                <c:pt idx="19">
                  <c:v>5.16E-2</c:v>
                </c:pt>
                <c:pt idx="20">
                  <c:v>4.7500000000000001E-2</c:v>
                </c:pt>
                <c:pt idx="21">
                  <c:v>4.65E-2</c:v>
                </c:pt>
                <c:pt idx="22">
                  <c:v>4.5400000000000003E-2</c:v>
                </c:pt>
                <c:pt idx="23">
                  <c:v>4.0899999999999999E-2</c:v>
                </c:pt>
                <c:pt idx="24">
                  <c:v>4.0300000000000002E-2</c:v>
                </c:pt>
                <c:pt idx="25">
                  <c:v>4.0399999999999998E-2</c:v>
                </c:pt>
                <c:pt idx="26">
                  <c:v>3.8300000000000001E-2</c:v>
                </c:pt>
                <c:pt idx="27">
                  <c:v>3.8600000000000002E-2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8C-B44F-81CD-A8F5C80D1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21567"/>
        <c:axId val="2109212800"/>
      </c:scatterChart>
      <c:valAx>
        <c:axId val="55021567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212800"/>
        <c:crosses val="autoZero"/>
        <c:crossBetween val="midCat"/>
      </c:valAx>
      <c:valAx>
        <c:axId val="21092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15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C5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MeOH/NaOAc/H3BO3 (10min)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Data'!$AZ$3:$AZ$30</c:f>
              <c:numCache>
                <c:formatCode>General</c:formatCode>
                <c:ptCount val="28"/>
                <c:pt idx="0">
                  <c:v>0.64280000000000004</c:v>
                </c:pt>
                <c:pt idx="1">
                  <c:v>0.54400000000000004</c:v>
                </c:pt>
                <c:pt idx="2">
                  <c:v>0.53620000000000001</c:v>
                </c:pt>
                <c:pt idx="3">
                  <c:v>0.80840000000000001</c:v>
                </c:pt>
                <c:pt idx="4">
                  <c:v>1.0995999999999999</c:v>
                </c:pt>
                <c:pt idx="5">
                  <c:v>0.99590000000000001</c:v>
                </c:pt>
                <c:pt idx="6">
                  <c:v>0.72960000000000003</c:v>
                </c:pt>
                <c:pt idx="7">
                  <c:v>0.48899999999999999</c:v>
                </c:pt>
                <c:pt idx="8">
                  <c:v>0.3569</c:v>
                </c:pt>
                <c:pt idx="9">
                  <c:v>0.32</c:v>
                </c:pt>
                <c:pt idx="10">
                  <c:v>0.3014</c:v>
                </c:pt>
                <c:pt idx="11">
                  <c:v>0.29480000000000001</c:v>
                </c:pt>
                <c:pt idx="12">
                  <c:v>0.29270000000000002</c:v>
                </c:pt>
                <c:pt idx="13">
                  <c:v>0.27660000000000001</c:v>
                </c:pt>
                <c:pt idx="14">
                  <c:v>0.24560000000000001</c:v>
                </c:pt>
                <c:pt idx="15">
                  <c:v>0.2064</c:v>
                </c:pt>
                <c:pt idx="16">
                  <c:v>0.16850000000000001</c:v>
                </c:pt>
                <c:pt idx="17">
                  <c:v>0.1323</c:v>
                </c:pt>
                <c:pt idx="18">
                  <c:v>0.107</c:v>
                </c:pt>
                <c:pt idx="19">
                  <c:v>8.4400000000000003E-2</c:v>
                </c:pt>
                <c:pt idx="20">
                  <c:v>6.88E-2</c:v>
                </c:pt>
                <c:pt idx="21">
                  <c:v>5.67E-2</c:v>
                </c:pt>
                <c:pt idx="22">
                  <c:v>5.0500000000000003E-2</c:v>
                </c:pt>
                <c:pt idx="23">
                  <c:v>4.1599999999999998E-2</c:v>
                </c:pt>
                <c:pt idx="24">
                  <c:v>3.9600000000000003E-2</c:v>
                </c:pt>
                <c:pt idx="25">
                  <c:v>3.7400000000000003E-2</c:v>
                </c:pt>
                <c:pt idx="26">
                  <c:v>3.6600000000000001E-2</c:v>
                </c:pt>
                <c:pt idx="27">
                  <c:v>3.6600000000000001E-2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1A-0F47-B2D4-E7457B86DFFF}"/>
            </c:ext>
          </c:extLst>
        </c:ser>
        <c:ser>
          <c:idx val="1"/>
          <c:order val="1"/>
          <c:tx>
            <c:v>NaOAc/H3BO3 (10min)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Data'!$BF$3:$BF$30</c:f>
              <c:numCache>
                <c:formatCode>General</c:formatCode>
                <c:ptCount val="28"/>
                <c:pt idx="0">
                  <c:v>0.93830000000000002</c:v>
                </c:pt>
                <c:pt idx="1">
                  <c:v>0.58089999999999997</c:v>
                </c:pt>
                <c:pt idx="2">
                  <c:v>0.54420000000000002</c:v>
                </c:pt>
                <c:pt idx="3">
                  <c:v>0.79530000000000001</c:v>
                </c:pt>
                <c:pt idx="4">
                  <c:v>1.0979000000000001</c:v>
                </c:pt>
                <c:pt idx="5">
                  <c:v>0.98260000000000003</c:v>
                </c:pt>
                <c:pt idx="6">
                  <c:v>0.71489999999999998</c:v>
                </c:pt>
                <c:pt idx="7">
                  <c:v>0.49559999999999998</c:v>
                </c:pt>
                <c:pt idx="8">
                  <c:v>0.37069999999999997</c:v>
                </c:pt>
                <c:pt idx="9">
                  <c:v>0.33300000000000002</c:v>
                </c:pt>
                <c:pt idx="10">
                  <c:v>0.31240000000000001</c:v>
                </c:pt>
                <c:pt idx="11">
                  <c:v>0.3009</c:v>
                </c:pt>
                <c:pt idx="12">
                  <c:v>0.29559999999999997</c:v>
                </c:pt>
                <c:pt idx="13">
                  <c:v>0.27950000000000003</c:v>
                </c:pt>
                <c:pt idx="14">
                  <c:v>0.251</c:v>
                </c:pt>
                <c:pt idx="15">
                  <c:v>0.21049999999999999</c:v>
                </c:pt>
                <c:pt idx="16">
                  <c:v>0.1724</c:v>
                </c:pt>
                <c:pt idx="17">
                  <c:v>0.1368</c:v>
                </c:pt>
                <c:pt idx="18">
                  <c:v>0.1128</c:v>
                </c:pt>
                <c:pt idx="19">
                  <c:v>9.3600000000000003E-2</c:v>
                </c:pt>
                <c:pt idx="20">
                  <c:v>8.09E-2</c:v>
                </c:pt>
                <c:pt idx="21">
                  <c:v>7.1800000000000003E-2</c:v>
                </c:pt>
                <c:pt idx="22">
                  <c:v>6.6900000000000001E-2</c:v>
                </c:pt>
                <c:pt idx="23">
                  <c:v>5.6800000000000003E-2</c:v>
                </c:pt>
                <c:pt idx="24">
                  <c:v>5.4100000000000002E-2</c:v>
                </c:pt>
                <c:pt idx="25">
                  <c:v>5.0799999999999998E-2</c:v>
                </c:pt>
                <c:pt idx="26">
                  <c:v>4.7800000000000002E-2</c:v>
                </c:pt>
                <c:pt idx="27">
                  <c:v>4.6399999999999997E-2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1A-0F47-B2D4-E7457B86D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06032"/>
        <c:axId val="2131884528"/>
      </c:scatterChart>
      <c:valAx>
        <c:axId val="212490603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84528"/>
        <c:crosses val="autoZero"/>
        <c:crossBetween val="midCat"/>
      </c:valAx>
      <c:valAx>
        <c:axId val="21318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906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C5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MeOH/NaOAc/H3BO3</a:t>
            </a:r>
            <a:r>
              <a:rPr lang="en-GB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Data'!$AZ$3:$AZ$30</c:f>
              <c:numCache>
                <c:formatCode>General</c:formatCode>
                <c:ptCount val="28"/>
                <c:pt idx="0">
                  <c:v>0.64280000000000004</c:v>
                </c:pt>
                <c:pt idx="1">
                  <c:v>0.54400000000000004</c:v>
                </c:pt>
                <c:pt idx="2">
                  <c:v>0.53620000000000001</c:v>
                </c:pt>
                <c:pt idx="3">
                  <c:v>0.80840000000000001</c:v>
                </c:pt>
                <c:pt idx="4">
                  <c:v>1.0995999999999999</c:v>
                </c:pt>
                <c:pt idx="5">
                  <c:v>0.99590000000000001</c:v>
                </c:pt>
                <c:pt idx="6">
                  <c:v>0.72960000000000003</c:v>
                </c:pt>
                <c:pt idx="7">
                  <c:v>0.48899999999999999</c:v>
                </c:pt>
                <c:pt idx="8">
                  <c:v>0.3569</c:v>
                </c:pt>
                <c:pt idx="9">
                  <c:v>0.32</c:v>
                </c:pt>
                <c:pt idx="10">
                  <c:v>0.3014</c:v>
                </c:pt>
                <c:pt idx="11">
                  <c:v>0.29480000000000001</c:v>
                </c:pt>
                <c:pt idx="12">
                  <c:v>0.29270000000000002</c:v>
                </c:pt>
                <c:pt idx="13">
                  <c:v>0.27660000000000001</c:v>
                </c:pt>
                <c:pt idx="14">
                  <c:v>0.24560000000000001</c:v>
                </c:pt>
                <c:pt idx="15">
                  <c:v>0.2064</c:v>
                </c:pt>
                <c:pt idx="16">
                  <c:v>0.16850000000000001</c:v>
                </c:pt>
                <c:pt idx="17">
                  <c:v>0.1323</c:v>
                </c:pt>
                <c:pt idx="18">
                  <c:v>0.107</c:v>
                </c:pt>
                <c:pt idx="19">
                  <c:v>8.4400000000000003E-2</c:v>
                </c:pt>
                <c:pt idx="20">
                  <c:v>6.88E-2</c:v>
                </c:pt>
                <c:pt idx="21">
                  <c:v>5.67E-2</c:v>
                </c:pt>
                <c:pt idx="22">
                  <c:v>5.0500000000000003E-2</c:v>
                </c:pt>
                <c:pt idx="23">
                  <c:v>4.1599999999999998E-2</c:v>
                </c:pt>
                <c:pt idx="24">
                  <c:v>3.9600000000000003E-2</c:v>
                </c:pt>
                <c:pt idx="25">
                  <c:v>3.7400000000000003E-2</c:v>
                </c:pt>
                <c:pt idx="26">
                  <c:v>3.6600000000000001E-2</c:v>
                </c:pt>
                <c:pt idx="27">
                  <c:v>3.6600000000000001E-2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A6-0C45-9FA9-04C89A802A68}"/>
            </c:ext>
          </c:extLst>
        </c:ser>
        <c:ser>
          <c:idx val="1"/>
          <c:order val="1"/>
          <c:tx>
            <c:v>NaOAc/H3BO3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Data'!$AY$3:$AY$30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Data'!$BG$3:$BG$30</c:f>
              <c:numCache>
                <c:formatCode>General</c:formatCode>
                <c:ptCount val="28"/>
                <c:pt idx="0">
                  <c:v>1.3693</c:v>
                </c:pt>
                <c:pt idx="1">
                  <c:v>0.68510000000000004</c:v>
                </c:pt>
                <c:pt idx="2">
                  <c:v>0.58430000000000004</c:v>
                </c:pt>
                <c:pt idx="3">
                  <c:v>0.88</c:v>
                </c:pt>
                <c:pt idx="4">
                  <c:v>1.2110000000000001</c:v>
                </c:pt>
                <c:pt idx="5">
                  <c:v>1.0112000000000001</c:v>
                </c:pt>
                <c:pt idx="6">
                  <c:v>0.75490000000000002</c:v>
                </c:pt>
                <c:pt idx="7">
                  <c:v>0.55359999999999998</c:v>
                </c:pt>
                <c:pt idx="8">
                  <c:v>0.4355</c:v>
                </c:pt>
                <c:pt idx="9">
                  <c:v>0.38929999999999998</c:v>
                </c:pt>
                <c:pt idx="10">
                  <c:v>0.35610000000000003</c:v>
                </c:pt>
                <c:pt idx="11">
                  <c:v>0.33700000000000002</c:v>
                </c:pt>
                <c:pt idx="12">
                  <c:v>0.32729999999999998</c:v>
                </c:pt>
                <c:pt idx="13">
                  <c:v>0.30530000000000002</c:v>
                </c:pt>
                <c:pt idx="14">
                  <c:v>0.2666</c:v>
                </c:pt>
                <c:pt idx="15">
                  <c:v>0.214</c:v>
                </c:pt>
                <c:pt idx="16">
                  <c:v>0.16900000000000001</c:v>
                </c:pt>
                <c:pt idx="17">
                  <c:v>0.1308</c:v>
                </c:pt>
                <c:pt idx="18">
                  <c:v>0.1074</c:v>
                </c:pt>
                <c:pt idx="19">
                  <c:v>9.1200000000000003E-2</c:v>
                </c:pt>
                <c:pt idx="20">
                  <c:v>8.0399999999999999E-2</c:v>
                </c:pt>
                <c:pt idx="21">
                  <c:v>7.4700000000000003E-2</c:v>
                </c:pt>
                <c:pt idx="22">
                  <c:v>7.0599999999999996E-2</c:v>
                </c:pt>
                <c:pt idx="23">
                  <c:v>6.2300000000000001E-2</c:v>
                </c:pt>
                <c:pt idx="24">
                  <c:v>5.9400000000000001E-2</c:v>
                </c:pt>
                <c:pt idx="25">
                  <c:v>5.6000000000000001E-2</c:v>
                </c:pt>
                <c:pt idx="26">
                  <c:v>5.3199999999999997E-2</c:v>
                </c:pt>
                <c:pt idx="27">
                  <c:v>5.1900000000000002E-2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A6-0C45-9FA9-04C89A80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06032"/>
        <c:axId val="2131884528"/>
      </c:scatterChart>
      <c:valAx>
        <c:axId val="212490603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84528"/>
        <c:crosses val="autoZero"/>
        <c:crossBetween val="midCat"/>
      </c:valAx>
      <c:valAx>
        <c:axId val="21318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906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C4</a:t>
            </a:r>
            <a:r>
              <a:rPr lang="en-US"/>
              <a:t> - </a:t>
            </a:r>
            <a:r>
              <a:rPr lang="en-GB" sz="1400" b="0" i="0" u="none" strike="noStrike" baseline="0">
                <a:effectLst/>
              </a:rPr>
              <a:t>MeOH/AlCl3</a:t>
            </a:r>
            <a:r>
              <a:rPr lang="en-GB" sz="1400" b="0" i="0" u="none" strike="noStrike" baseline="0"/>
              <a:t>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Data'!$AP$3:$AP$30</c:f>
              <c:numCache>
                <c:formatCode>General</c:formatCode>
                <c:ptCount val="28"/>
                <c:pt idx="0">
                  <c:v>0.49569999999999997</c:v>
                </c:pt>
                <c:pt idx="1">
                  <c:v>0.45350000000000001</c:v>
                </c:pt>
                <c:pt idx="2">
                  <c:v>0.45219999999999999</c:v>
                </c:pt>
                <c:pt idx="3">
                  <c:v>0.70250000000000001</c:v>
                </c:pt>
                <c:pt idx="4">
                  <c:v>0.74580000000000002</c:v>
                </c:pt>
                <c:pt idx="5">
                  <c:v>0.46810000000000002</c:v>
                </c:pt>
                <c:pt idx="6">
                  <c:v>0.38100000000000001</c:v>
                </c:pt>
                <c:pt idx="7">
                  <c:v>0.3463</c:v>
                </c:pt>
                <c:pt idx="8">
                  <c:v>0.34089999999999998</c:v>
                </c:pt>
                <c:pt idx="9">
                  <c:v>0.3301</c:v>
                </c:pt>
                <c:pt idx="10">
                  <c:v>0.31940000000000002</c:v>
                </c:pt>
                <c:pt idx="11">
                  <c:v>0.31740000000000002</c:v>
                </c:pt>
                <c:pt idx="12">
                  <c:v>0.2974</c:v>
                </c:pt>
                <c:pt idx="13">
                  <c:v>0.2472</c:v>
                </c:pt>
                <c:pt idx="14">
                  <c:v>0.18149999999999999</c:v>
                </c:pt>
                <c:pt idx="15">
                  <c:v>0.12180000000000001</c:v>
                </c:pt>
                <c:pt idx="16">
                  <c:v>8.3000000000000004E-2</c:v>
                </c:pt>
                <c:pt idx="17">
                  <c:v>5.8799999999999998E-2</c:v>
                </c:pt>
                <c:pt idx="18">
                  <c:v>4.8000000000000001E-2</c:v>
                </c:pt>
                <c:pt idx="19">
                  <c:v>4.1200000000000001E-2</c:v>
                </c:pt>
                <c:pt idx="20">
                  <c:v>3.7100000000000001E-2</c:v>
                </c:pt>
                <c:pt idx="21">
                  <c:v>3.5799999999999998E-2</c:v>
                </c:pt>
                <c:pt idx="22">
                  <c:v>3.4599999999999999E-2</c:v>
                </c:pt>
                <c:pt idx="23">
                  <c:v>3.1199999999999999E-2</c:v>
                </c:pt>
                <c:pt idx="24">
                  <c:v>3.0599999999999999E-2</c:v>
                </c:pt>
                <c:pt idx="25">
                  <c:v>3.0200000000000001E-2</c:v>
                </c:pt>
                <c:pt idx="26">
                  <c:v>2.9600000000000001E-2</c:v>
                </c:pt>
                <c:pt idx="27">
                  <c:v>2.98E-2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D8-7245-99AF-7A74ED2FDED0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Data'!$AR$3:$AR$30</c:f>
              <c:numCache>
                <c:formatCode>General</c:formatCode>
                <c:ptCount val="28"/>
                <c:pt idx="0">
                  <c:v>0.60129999999999995</c:v>
                </c:pt>
                <c:pt idx="1">
                  <c:v>0.40379999999999999</c:v>
                </c:pt>
                <c:pt idx="2">
                  <c:v>0.39119999999999999</c:v>
                </c:pt>
                <c:pt idx="3">
                  <c:v>0.3856</c:v>
                </c:pt>
                <c:pt idx="4">
                  <c:v>0.59540000000000004</c:v>
                </c:pt>
                <c:pt idx="5">
                  <c:v>0.6925</c:v>
                </c:pt>
                <c:pt idx="6">
                  <c:v>0.54700000000000004</c:v>
                </c:pt>
                <c:pt idx="7">
                  <c:v>0.36359999999999998</c:v>
                </c:pt>
                <c:pt idx="8">
                  <c:v>0.25380000000000003</c:v>
                </c:pt>
                <c:pt idx="9">
                  <c:v>0.31040000000000001</c:v>
                </c:pt>
                <c:pt idx="10">
                  <c:v>0.34870000000000001</c:v>
                </c:pt>
                <c:pt idx="11">
                  <c:v>0.31230000000000002</c:v>
                </c:pt>
                <c:pt idx="12">
                  <c:v>0.23430000000000001</c:v>
                </c:pt>
                <c:pt idx="13">
                  <c:v>0.1852</c:v>
                </c:pt>
                <c:pt idx="14">
                  <c:v>0.18820000000000001</c:v>
                </c:pt>
                <c:pt idx="15">
                  <c:v>0.21060000000000001</c:v>
                </c:pt>
                <c:pt idx="16">
                  <c:v>0.22520000000000001</c:v>
                </c:pt>
                <c:pt idx="17">
                  <c:v>0.2248</c:v>
                </c:pt>
                <c:pt idx="18">
                  <c:v>0.20699999999999999</c:v>
                </c:pt>
                <c:pt idx="19">
                  <c:v>0.17430000000000001</c:v>
                </c:pt>
                <c:pt idx="20">
                  <c:v>0.13789999999999999</c:v>
                </c:pt>
                <c:pt idx="21">
                  <c:v>0.10390000000000001</c:v>
                </c:pt>
                <c:pt idx="22">
                  <c:v>7.9500000000000001E-2</c:v>
                </c:pt>
                <c:pt idx="23">
                  <c:v>5.74E-2</c:v>
                </c:pt>
                <c:pt idx="24">
                  <c:v>4.8899999999999999E-2</c:v>
                </c:pt>
                <c:pt idx="25">
                  <c:v>4.2900000000000001E-2</c:v>
                </c:pt>
                <c:pt idx="26">
                  <c:v>4.0800000000000003E-2</c:v>
                </c:pt>
                <c:pt idx="27">
                  <c:v>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D8-7245-99AF-7A74ED2FDED0}"/>
            </c:ext>
          </c:extLst>
        </c:ser>
        <c:ser>
          <c:idx val="2"/>
          <c:order val="2"/>
          <c:tx>
            <c:v>AlCl3/HCl</c:v>
          </c:tx>
          <c:marker>
            <c:symbol val="none"/>
          </c:marker>
          <c:xVal>
            <c:numRef>
              <c:f>'UV Data'!$AO$3:$AO$30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Data'!$AS$3:$AS$30</c:f>
              <c:numCache>
                <c:formatCode>General</c:formatCode>
                <c:ptCount val="28"/>
                <c:pt idx="0">
                  <c:v>0.50290000000000001</c:v>
                </c:pt>
                <c:pt idx="1">
                  <c:v>0.34200000000000003</c:v>
                </c:pt>
                <c:pt idx="2">
                  <c:v>0.32450000000000001</c:v>
                </c:pt>
                <c:pt idx="3">
                  <c:v>0.33169999999999999</c:v>
                </c:pt>
                <c:pt idx="4">
                  <c:v>0.48549999999999999</c:v>
                </c:pt>
                <c:pt idx="5">
                  <c:v>0.54720000000000002</c:v>
                </c:pt>
                <c:pt idx="6">
                  <c:v>0.44240000000000002</c:v>
                </c:pt>
                <c:pt idx="7">
                  <c:v>0.30259999999999998</c:v>
                </c:pt>
                <c:pt idx="8">
                  <c:v>0.22939999999999999</c:v>
                </c:pt>
                <c:pt idx="9">
                  <c:v>0.28010000000000002</c:v>
                </c:pt>
                <c:pt idx="10">
                  <c:v>0.3044</c:v>
                </c:pt>
                <c:pt idx="11">
                  <c:v>0.26679999999999998</c:v>
                </c:pt>
                <c:pt idx="12">
                  <c:v>0.2011</c:v>
                </c:pt>
                <c:pt idx="13">
                  <c:v>0.1653</c:v>
                </c:pt>
                <c:pt idx="14">
                  <c:v>0.16639999999999999</c:v>
                </c:pt>
                <c:pt idx="15">
                  <c:v>0.18099999999999999</c:v>
                </c:pt>
                <c:pt idx="16">
                  <c:v>0.19070000000000001</c:v>
                </c:pt>
                <c:pt idx="17">
                  <c:v>0.19209999999999999</c:v>
                </c:pt>
                <c:pt idx="18">
                  <c:v>0.17760000000000001</c:v>
                </c:pt>
                <c:pt idx="19">
                  <c:v>0.15359999999999999</c:v>
                </c:pt>
                <c:pt idx="20">
                  <c:v>0.122</c:v>
                </c:pt>
                <c:pt idx="21">
                  <c:v>9.7199999999999995E-2</c:v>
                </c:pt>
                <c:pt idx="22">
                  <c:v>7.5499999999999998E-2</c:v>
                </c:pt>
                <c:pt idx="23">
                  <c:v>5.9200000000000003E-2</c:v>
                </c:pt>
                <c:pt idx="24">
                  <c:v>5.0799999999999998E-2</c:v>
                </c:pt>
                <c:pt idx="25">
                  <c:v>4.6399999999999997E-2</c:v>
                </c:pt>
                <c:pt idx="26">
                  <c:v>4.4499999999999998E-2</c:v>
                </c:pt>
                <c:pt idx="27">
                  <c:v>4.3999999999999997E-2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D8-7245-99AF-7A74ED2FD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81472"/>
        <c:axId val="1786930624"/>
      </c:scatterChart>
      <c:valAx>
        <c:axId val="2126481472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930624"/>
        <c:crosses val="autoZero"/>
        <c:crossBetween val="midCat"/>
      </c:valAx>
      <c:valAx>
        <c:axId val="178693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481472"/>
        <c:crosses val="autoZero"/>
        <c:crossBetween val="midCat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solidFill>
        <a:schemeClr val="bg2">
          <a:lumMod val="90000"/>
        </a:schemeClr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ZA" sz="1600" b="1" i="0" u="none" strike="noStrike" baseline="0">
                <a:effectLst/>
              </a:rPr>
              <a:t>Polyphenols (Folin Assay)</a:t>
            </a:r>
            <a:r>
              <a:rPr lang="en-ZA" sz="1600" b="1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'Polyphenols (Folin Assay)'!$C$4:$C$21</c:f>
              <c:numCache>
                <c:formatCode>General</c:formatCode>
                <c:ptCount val="18"/>
                <c:pt idx="0">
                  <c:v>0</c:v>
                </c:pt>
                <c:pt idx="3">
                  <c:v>20</c:v>
                </c:pt>
                <c:pt idx="6">
                  <c:v>50</c:v>
                </c:pt>
                <c:pt idx="9">
                  <c:v>100</c:v>
                </c:pt>
                <c:pt idx="12">
                  <c:v>250</c:v>
                </c:pt>
                <c:pt idx="15">
                  <c:v>500</c:v>
                </c:pt>
              </c:numCache>
            </c:numRef>
          </c:xVal>
          <c:yVal>
            <c:numRef>
              <c:f>'Polyphenols (Folin Assay)'!$F$4:$F$21</c:f>
              <c:numCache>
                <c:formatCode>General</c:formatCode>
                <c:ptCount val="18"/>
                <c:pt idx="0">
                  <c:v>0</c:v>
                </c:pt>
                <c:pt idx="3">
                  <c:v>0.15766666666666665</c:v>
                </c:pt>
                <c:pt idx="6">
                  <c:v>0.39400000000000002</c:v>
                </c:pt>
                <c:pt idx="9">
                  <c:v>0.73</c:v>
                </c:pt>
                <c:pt idx="12">
                  <c:v>1.669</c:v>
                </c:pt>
                <c:pt idx="15">
                  <c:v>3.153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80-964D-8B54-096A337CB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725328"/>
        <c:axId val="1989545440"/>
      </c:scatterChart>
      <c:valAx>
        <c:axId val="182272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9545440"/>
        <c:crosses val="autoZero"/>
        <c:crossBetween val="midCat"/>
      </c:valAx>
      <c:valAx>
        <c:axId val="19895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725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Polyphenols (Folin Assay)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'Polyphenols (Folin Assay)'!$A$22:$A$39</c:f>
              <c:strCache>
                <c:ptCount val="16"/>
                <c:pt idx="0">
                  <c:v>C1</c:v>
                </c:pt>
                <c:pt idx="3">
                  <c:v>C2</c:v>
                </c:pt>
                <c:pt idx="6">
                  <c:v>C3</c:v>
                </c:pt>
                <c:pt idx="9">
                  <c:v>C4</c:v>
                </c:pt>
                <c:pt idx="12">
                  <c:v>C5</c:v>
                </c:pt>
                <c:pt idx="15">
                  <c:v>Total extract</c:v>
                </c:pt>
              </c:strCache>
            </c:strRef>
          </c:cat>
          <c:val>
            <c:numRef>
              <c:f>'Polyphenols (Folin Assay)'!$I$22:$I$39</c:f>
              <c:numCache>
                <c:formatCode>General</c:formatCode>
                <c:ptCount val="18"/>
                <c:pt idx="0">
                  <c:v>17.841269841269842</c:v>
                </c:pt>
                <c:pt idx="3">
                  <c:v>1638.7724867724867</c:v>
                </c:pt>
                <c:pt idx="6">
                  <c:v>601.31216931216932</c:v>
                </c:pt>
                <c:pt idx="9">
                  <c:v>80.962962962962962</c:v>
                </c:pt>
                <c:pt idx="12">
                  <c:v>102.86772486772487</c:v>
                </c:pt>
                <c:pt idx="15">
                  <c:v>108.31746031746032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B-9444-B25C-E322B51D2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7813008"/>
        <c:axId val="1993977824"/>
      </c:barChart>
      <c:catAx>
        <c:axId val="198781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977824"/>
        <c:crosses val="autoZero"/>
        <c:auto val="1"/>
        <c:lblAlgn val="ctr"/>
        <c:lblOffset val="100"/>
        <c:noMultiLvlLbl val="0"/>
      </c:catAx>
      <c:valAx>
        <c:axId val="199397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 mg</a:t>
                </a:r>
                <a:r>
                  <a:rPr lang="en-GB" baseline="0"/>
                  <a:t> GAE/g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781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FRAP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FRAP!$C$4:$C$21</c:f>
              <c:numCache>
                <c:formatCode>General</c:formatCode>
                <c:ptCount val="18"/>
                <c:pt idx="0">
                  <c:v>0</c:v>
                </c:pt>
                <c:pt idx="3">
                  <c:v>20</c:v>
                </c:pt>
                <c:pt idx="6">
                  <c:v>50</c:v>
                </c:pt>
                <c:pt idx="9">
                  <c:v>100</c:v>
                </c:pt>
                <c:pt idx="12">
                  <c:v>250</c:v>
                </c:pt>
                <c:pt idx="15">
                  <c:v>500</c:v>
                </c:pt>
              </c:numCache>
            </c:numRef>
          </c:xVal>
          <c:yVal>
            <c:numRef>
              <c:f>FRAP!$F$4:$F$21</c:f>
              <c:numCache>
                <c:formatCode>General</c:formatCode>
                <c:ptCount val="18"/>
                <c:pt idx="0">
                  <c:v>0</c:v>
                </c:pt>
                <c:pt idx="3">
                  <c:v>6.500000000000003E-2</c:v>
                </c:pt>
                <c:pt idx="6">
                  <c:v>0.129</c:v>
                </c:pt>
                <c:pt idx="9">
                  <c:v>0.35566666666666663</c:v>
                </c:pt>
                <c:pt idx="12">
                  <c:v>0.68266666666666664</c:v>
                </c:pt>
                <c:pt idx="15">
                  <c:v>1.3739999999999999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AF-3844-9BBA-2197FD8D9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1894368"/>
        <c:axId val="1987951808"/>
      </c:scatterChart>
      <c:valAx>
        <c:axId val="199189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7951808"/>
        <c:crosses val="autoZero"/>
        <c:crossBetween val="midCat"/>
      </c:valAx>
      <c:valAx>
        <c:axId val="198795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894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FRAP assay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FRAP!$A$22:$A$39</c:f>
              <c:strCache>
                <c:ptCount val="16"/>
                <c:pt idx="0">
                  <c:v>C1</c:v>
                </c:pt>
                <c:pt idx="3">
                  <c:v>C2</c:v>
                </c:pt>
                <c:pt idx="6">
                  <c:v>C3</c:v>
                </c:pt>
                <c:pt idx="9">
                  <c:v>C4</c:v>
                </c:pt>
                <c:pt idx="12">
                  <c:v>C5</c:v>
                </c:pt>
                <c:pt idx="15">
                  <c:v>Total extract</c:v>
                </c:pt>
              </c:strCache>
            </c:strRef>
          </c:cat>
          <c:val>
            <c:numRef>
              <c:f>FRAP!$I$22:$I$39</c:f>
              <c:numCache>
                <c:formatCode>General</c:formatCode>
                <c:ptCount val="18"/>
                <c:pt idx="0">
                  <c:v>0</c:v>
                </c:pt>
                <c:pt idx="3">
                  <c:v>222.14285714285714</c:v>
                </c:pt>
                <c:pt idx="6">
                  <c:v>1183.6049382716049</c:v>
                </c:pt>
                <c:pt idx="9">
                  <c:v>17.62962962962964</c:v>
                </c:pt>
                <c:pt idx="12">
                  <c:v>11.456790123456793</c:v>
                </c:pt>
                <c:pt idx="15">
                  <c:v>248.24691358024685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F-6C46-9E42-8B9D8D299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1127408"/>
        <c:axId val="1990816928"/>
      </c:barChart>
      <c:catAx>
        <c:axId val="199112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816928"/>
        <c:crosses val="autoZero"/>
        <c:auto val="1"/>
        <c:lblAlgn val="ctr"/>
        <c:lblOffset val="100"/>
        <c:noMultiLvlLbl val="0"/>
      </c:catAx>
      <c:valAx>
        <c:axId val="199081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 </a:t>
                </a:r>
                <a:r>
                  <a:rPr lang="en-US" sz="1000" b="0" i="0" u="none" strike="noStrike" baseline="0">
                    <a:effectLst/>
                  </a:rPr>
                  <a:t>(</a:t>
                </a:r>
                <a:r>
                  <a:rPr lang="en-US" sz="1000" b="0" i="0" u="none" strike="noStrike" baseline="0">
                    <a:effectLst/>
                    <a:sym typeface="Symbol" pitchFamily="2" charset="2"/>
                  </a:rPr>
                  <a:t></a:t>
                </a:r>
                <a:r>
                  <a:rPr lang="en-US" sz="1000" b="0" i="0" u="none" strike="noStrike" baseline="0">
                    <a:effectLst/>
                  </a:rPr>
                  <a:t>mol AAE/g</a:t>
                </a:r>
                <a:r>
                  <a:rPr lang="en-ZA" sz="1000" b="0" i="0" u="none" strike="noStrike" baseline="0">
                    <a:effectLst/>
                  </a:rPr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12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Comparison of H. pandurifolium with other helichrysum species </a:t>
            </a:r>
          </a:p>
        </c:rich>
      </c:tx>
      <c:layout>
        <c:manualLayout>
          <c:xMode val="edge"/>
          <c:yMode val="edge"/>
          <c:x val="0.16709538628626333"/>
          <c:y val="4.7353760445682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830635560475367E-2"/>
          <c:y val="0.15623955431754877"/>
          <c:w val="0.86496069954120458"/>
          <c:h val="0.56484131335950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FRAP!$B$44</c:f>
              <c:strCache>
                <c:ptCount val="1"/>
                <c:pt idx="0">
                  <c:v>Total phenolic content (mg GAE/g)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FRAP!$A$45:$A$61</c:f>
              <c:strCache>
                <c:ptCount val="17"/>
                <c:pt idx="0">
                  <c:v>H. pandurifolium</c:v>
                </c:pt>
                <c:pt idx="1">
                  <c:v>H. ﻿arenarium ﻿</c:v>
                </c:pt>
                <c:pt idx="2">
                  <c:v>H. ﻿armenium ﻿</c:v>
                </c:pt>
                <c:pt idx="3">
                  <c:v>H. ﻿artvinense</c:v>
                </c:pt>
                <c:pt idx="4">
                  <c:v>H. ﻿chionophilum</c:v>
                </c:pt>
                <c:pt idx="5">
                  <c:v>H. ﻿compactum</c:v>
                </c:pt>
                <c:pt idx="6">
                  <c:v>H. ﻿goulandriorum</c:v>
                </c:pt>
                <c:pt idx="7">
                  <c:v>H. ﻿graveolens</c:v>
                </c:pt>
                <c:pt idx="8">
                  <c:v>H. ﻿heywoodianum</c:v>
                </c:pt>
                <c:pt idx="9">
                  <c:v>H. ﻿kitianum</c:v>
                </c:pt>
                <c:pt idx="10">
                  <c:v>H. ﻿noeanum</c:v>
                </c:pt>
                <c:pt idx="11">
                  <c:v>H. ﻿orientale</c:v>
                </c:pt>
                <c:pt idx="12">
                  <c:v>H. ﻿pallasii</c:v>
                </c:pt>
                <c:pt idx="13">
                  <c:v>H. ﻿peshmenianum</c:v>
                </c:pt>
                <c:pt idx="14">
                  <c:v>H. ﻿plicatum ﻿</c:v>
                </c:pt>
                <c:pt idx="15">
                  <c:v>H. ﻿polyphyllum</c:v>
                </c:pt>
                <c:pt idx="16">
                  <c:v>H. ﻿stoechas </c:v>
                </c:pt>
              </c:strCache>
            </c:strRef>
          </c:cat>
          <c:val>
            <c:numRef>
              <c:f>FRAP!$B$45:$B$61</c:f>
              <c:numCache>
                <c:formatCode>General</c:formatCode>
                <c:ptCount val="17"/>
                <c:pt idx="0">
                  <c:v>108.32</c:v>
                </c:pt>
                <c:pt idx="1">
                  <c:v>115.76</c:v>
                </c:pt>
                <c:pt idx="2">
                  <c:v>89.02</c:v>
                </c:pt>
                <c:pt idx="3">
                  <c:v>83.98</c:v>
                </c:pt>
                <c:pt idx="4">
                  <c:v>106.97</c:v>
                </c:pt>
                <c:pt idx="5">
                  <c:v>79.59</c:v>
                </c:pt>
                <c:pt idx="6">
                  <c:v>114.41</c:v>
                </c:pt>
                <c:pt idx="7">
                  <c:v>92.77</c:v>
                </c:pt>
                <c:pt idx="8">
                  <c:v>93.85</c:v>
                </c:pt>
                <c:pt idx="9">
                  <c:v>75.16</c:v>
                </c:pt>
                <c:pt idx="10">
                  <c:v>160.63</c:v>
                </c:pt>
                <c:pt idx="11">
                  <c:v>73.7</c:v>
                </c:pt>
                <c:pt idx="12">
                  <c:v>94.13</c:v>
                </c:pt>
                <c:pt idx="13">
                  <c:v>66.739999999999995</c:v>
                </c:pt>
                <c:pt idx="14">
                  <c:v>87.36</c:v>
                </c:pt>
                <c:pt idx="15">
                  <c:v>154.63999999999999</c:v>
                </c:pt>
                <c:pt idx="16">
                  <c:v>94.16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2-CC4D-97C8-51FC804A787F}"/>
            </c:ext>
          </c:extLst>
        </c:ser>
        <c:ser>
          <c:idx val="1"/>
          <c:order val="1"/>
          <c:tx>
            <c:strRef>
              <c:f>FRAP!$C$44</c:f>
              <c:strCache>
                <c:ptCount val="1"/>
                <c:pt idx="0">
                  <c:v>FRAP Antioxidant activity (mg AAE/g)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FRAP!$A$45:$A$61</c:f>
              <c:strCache>
                <c:ptCount val="17"/>
                <c:pt idx="0">
                  <c:v>H. pandurifolium</c:v>
                </c:pt>
                <c:pt idx="1">
                  <c:v>H. ﻿arenarium ﻿</c:v>
                </c:pt>
                <c:pt idx="2">
                  <c:v>H. ﻿armenium ﻿</c:v>
                </c:pt>
                <c:pt idx="3">
                  <c:v>H. ﻿artvinense</c:v>
                </c:pt>
                <c:pt idx="4">
                  <c:v>H. ﻿chionophilum</c:v>
                </c:pt>
                <c:pt idx="5">
                  <c:v>H. ﻿compactum</c:v>
                </c:pt>
                <c:pt idx="6">
                  <c:v>H. ﻿goulandriorum</c:v>
                </c:pt>
                <c:pt idx="7">
                  <c:v>H. ﻿graveolens</c:v>
                </c:pt>
                <c:pt idx="8">
                  <c:v>H. ﻿heywoodianum</c:v>
                </c:pt>
                <c:pt idx="9">
                  <c:v>H. ﻿kitianum</c:v>
                </c:pt>
                <c:pt idx="10">
                  <c:v>H. ﻿noeanum</c:v>
                </c:pt>
                <c:pt idx="11">
                  <c:v>H. ﻿orientale</c:v>
                </c:pt>
                <c:pt idx="12">
                  <c:v>H. ﻿pallasii</c:v>
                </c:pt>
                <c:pt idx="13">
                  <c:v>H. ﻿peshmenianum</c:v>
                </c:pt>
                <c:pt idx="14">
                  <c:v>H. ﻿plicatum ﻿</c:v>
                </c:pt>
                <c:pt idx="15">
                  <c:v>H. ﻿polyphyllum</c:v>
                </c:pt>
                <c:pt idx="16">
                  <c:v>H. ﻿stoechas </c:v>
                </c:pt>
              </c:strCache>
            </c:strRef>
          </c:cat>
          <c:val>
            <c:numRef>
              <c:f>FRAP!$C$45:$C$61</c:f>
              <c:numCache>
                <c:formatCode>General</c:formatCode>
                <c:ptCount val="17"/>
                <c:pt idx="0">
                  <c:v>248.25</c:v>
                </c:pt>
                <c:pt idx="1">
                  <c:v>147.68</c:v>
                </c:pt>
                <c:pt idx="2">
                  <c:v>157.29</c:v>
                </c:pt>
                <c:pt idx="3">
                  <c:v>171.02</c:v>
                </c:pt>
                <c:pt idx="4">
                  <c:v>140.43</c:v>
                </c:pt>
                <c:pt idx="5">
                  <c:v>165</c:v>
                </c:pt>
                <c:pt idx="6">
                  <c:v>124.86</c:v>
                </c:pt>
                <c:pt idx="7">
                  <c:v>160.34</c:v>
                </c:pt>
                <c:pt idx="8">
                  <c:v>191.97</c:v>
                </c:pt>
                <c:pt idx="9">
                  <c:v>172.17</c:v>
                </c:pt>
                <c:pt idx="10">
                  <c:v>194.64</c:v>
                </c:pt>
                <c:pt idx="11">
                  <c:v>110.03</c:v>
                </c:pt>
                <c:pt idx="12">
                  <c:v>118.99</c:v>
                </c:pt>
                <c:pt idx="13">
                  <c:v>125.47</c:v>
                </c:pt>
                <c:pt idx="14">
                  <c:v>163.47</c:v>
                </c:pt>
                <c:pt idx="15">
                  <c:v>152.63999999999999</c:v>
                </c:pt>
                <c:pt idx="16">
                  <c:v>188.26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2-CC4D-97C8-51FC804A7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5961199"/>
        <c:axId val="1349875023"/>
      </c:barChart>
      <c:catAx>
        <c:axId val="1355961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875023"/>
        <c:crosses val="autoZero"/>
        <c:auto val="1"/>
        <c:lblAlgn val="ctr"/>
        <c:lblOffset val="100"/>
        <c:noMultiLvlLbl val="0"/>
      </c:catAx>
      <c:valAx>
        <c:axId val="1349875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96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28838669702095"/>
          <c:y val="0.91679599938587053"/>
          <c:w val="0.59634626022610715"/>
          <c:h val="4.6917222368696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'ABTS (TEAC)'!$C$4:$C$21</c:f>
              <c:numCache>
                <c:formatCode>General</c:formatCode>
                <c:ptCount val="18"/>
                <c:pt idx="0">
                  <c:v>0</c:v>
                </c:pt>
                <c:pt idx="3">
                  <c:v>20</c:v>
                </c:pt>
                <c:pt idx="6">
                  <c:v>50</c:v>
                </c:pt>
                <c:pt idx="9">
                  <c:v>100</c:v>
                </c:pt>
                <c:pt idx="12">
                  <c:v>250</c:v>
                </c:pt>
                <c:pt idx="15">
                  <c:v>500</c:v>
                </c:pt>
              </c:numCache>
            </c:numRef>
          </c:xVal>
          <c:yVal>
            <c:numRef>
              <c:f>'ABTS (TEAC)'!$F$4:$F$21</c:f>
              <c:numCache>
                <c:formatCode>General</c:formatCode>
                <c:ptCount val="18"/>
                <c:pt idx="0">
                  <c:v>0</c:v>
                </c:pt>
                <c:pt idx="3">
                  <c:v>9.533333333333327E-2</c:v>
                </c:pt>
                <c:pt idx="6">
                  <c:v>0.19566666666666666</c:v>
                </c:pt>
                <c:pt idx="9">
                  <c:v>0.30933333333333324</c:v>
                </c:pt>
                <c:pt idx="12">
                  <c:v>0.55933333333333324</c:v>
                </c:pt>
                <c:pt idx="15">
                  <c:v>1.0106666666666664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EC-104D-BAFC-6DD8D4B4E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7265584"/>
        <c:axId val="1985727680"/>
      </c:scatterChart>
      <c:valAx>
        <c:axId val="198726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727680"/>
        <c:crosses val="autoZero"/>
        <c:crossBetween val="midCat"/>
      </c:valAx>
      <c:valAx>
        <c:axId val="198572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7265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ABTS (TEAC)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'ABTS (TEAC)'!$A$22:$A$39</c:f>
              <c:strCache>
                <c:ptCount val="16"/>
                <c:pt idx="0">
                  <c:v>C1</c:v>
                </c:pt>
                <c:pt idx="3">
                  <c:v>C2</c:v>
                </c:pt>
                <c:pt idx="6">
                  <c:v>C3</c:v>
                </c:pt>
                <c:pt idx="9">
                  <c:v>C4</c:v>
                </c:pt>
                <c:pt idx="12">
                  <c:v>C5</c:v>
                </c:pt>
                <c:pt idx="15">
                  <c:v>Total extract</c:v>
                </c:pt>
              </c:strCache>
            </c:strRef>
          </c:cat>
          <c:val>
            <c:numRef>
              <c:f>'ABTS (TEAC)'!$I$22:$I$39</c:f>
              <c:numCache>
                <c:formatCode>General</c:formatCode>
                <c:ptCount val="18"/>
                <c:pt idx="0">
                  <c:v>246.80701754385959</c:v>
                </c:pt>
                <c:pt idx="3">
                  <c:v>799.78947368421041</c:v>
                </c:pt>
                <c:pt idx="6">
                  <c:v>952.9473684210526</c:v>
                </c:pt>
                <c:pt idx="9">
                  <c:v>486.6315789473685</c:v>
                </c:pt>
                <c:pt idx="12">
                  <c:v>729.26315789473676</c:v>
                </c:pt>
                <c:pt idx="15">
                  <c:v>722.42105263157896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4-FE44-A25A-8A72EA53C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2555440"/>
        <c:axId val="1990544688"/>
      </c:barChart>
      <c:catAx>
        <c:axId val="1842555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544688"/>
        <c:crosses val="autoZero"/>
        <c:auto val="1"/>
        <c:lblAlgn val="ctr"/>
        <c:lblOffset val="100"/>
        <c:noMultiLvlLbl val="0"/>
      </c:catAx>
      <c:valAx>
        <c:axId val="199054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 </a:t>
                </a:r>
                <a:r>
                  <a:rPr lang="en-US" sz="1000" b="0" i="0" u="none" strike="noStrike" baseline="0">
                    <a:effectLst/>
                  </a:rPr>
                  <a:t>(</a:t>
                </a:r>
                <a:r>
                  <a:rPr lang="en-US" sz="1000" b="0" i="0" u="none" strike="noStrike" baseline="0">
                    <a:effectLst/>
                    <a:sym typeface="Symbol" pitchFamily="2" charset="2"/>
                  </a:rPr>
                  <a:t></a:t>
                </a:r>
                <a:r>
                  <a:rPr lang="en-US" sz="1000" b="0" i="0" u="none" strike="noStrike" baseline="0">
                    <a:effectLst/>
                  </a:rPr>
                  <a:t>mol TE/g)</a:t>
                </a:r>
                <a:r>
                  <a:rPr lang="en-ZA" sz="1000" b="0" i="0" u="none" strike="noStrike" baseline="0">
                    <a:effectLst/>
                  </a:rPr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255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C1 - MeOH/NaOAc (10min)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Data'!$B$3:$B$30</c:f>
              <c:numCache>
                <c:formatCode>General</c:formatCode>
                <c:ptCount val="28"/>
                <c:pt idx="0">
                  <c:v>0.53800000000000003</c:v>
                </c:pt>
                <c:pt idx="1">
                  <c:v>0.51780000000000004</c:v>
                </c:pt>
                <c:pt idx="2">
                  <c:v>0.54020000000000001</c:v>
                </c:pt>
                <c:pt idx="3">
                  <c:v>0.84179999999999999</c:v>
                </c:pt>
                <c:pt idx="4">
                  <c:v>0.88100000000000001</c:v>
                </c:pt>
                <c:pt idx="5">
                  <c:v>0.52449999999999997</c:v>
                </c:pt>
                <c:pt idx="6">
                  <c:v>0.44779999999999998</c:v>
                </c:pt>
                <c:pt idx="7">
                  <c:v>0.44159999999999999</c:v>
                </c:pt>
                <c:pt idx="8">
                  <c:v>0.43930000000000002</c:v>
                </c:pt>
                <c:pt idx="9">
                  <c:v>0.41120000000000001</c:v>
                </c:pt>
                <c:pt idx="10">
                  <c:v>0.3931</c:v>
                </c:pt>
                <c:pt idx="11">
                  <c:v>0.39050000000000001</c:v>
                </c:pt>
                <c:pt idx="12">
                  <c:v>0.35720000000000002</c:v>
                </c:pt>
                <c:pt idx="13">
                  <c:v>0.28220000000000001</c:v>
                </c:pt>
                <c:pt idx="14">
                  <c:v>0.19869999999999999</c:v>
                </c:pt>
                <c:pt idx="15">
                  <c:v>0.1333</c:v>
                </c:pt>
                <c:pt idx="16">
                  <c:v>9.5299999999999996E-2</c:v>
                </c:pt>
                <c:pt idx="17">
                  <c:v>7.5999999999999998E-2</c:v>
                </c:pt>
                <c:pt idx="18">
                  <c:v>6.9199999999999998E-2</c:v>
                </c:pt>
                <c:pt idx="19">
                  <c:v>6.3600000000000004E-2</c:v>
                </c:pt>
                <c:pt idx="20">
                  <c:v>6.4199999999999993E-2</c:v>
                </c:pt>
                <c:pt idx="21">
                  <c:v>6.2600000000000003E-2</c:v>
                </c:pt>
                <c:pt idx="22">
                  <c:v>6.5000000000000002E-2</c:v>
                </c:pt>
                <c:pt idx="23">
                  <c:v>6.1400000000000003E-2</c:v>
                </c:pt>
                <c:pt idx="24">
                  <c:v>6.13E-2</c:v>
                </c:pt>
                <c:pt idx="25">
                  <c:v>5.9299999999999999E-2</c:v>
                </c:pt>
                <c:pt idx="26">
                  <c:v>6.0199999999999997E-2</c:v>
                </c:pt>
                <c:pt idx="27">
                  <c:v>6.13E-2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4DB-2C4C-88AA-48C360E92BB5}"/>
            </c:ext>
          </c:extLst>
        </c:ser>
        <c:ser>
          <c:idx val="1"/>
          <c:order val="1"/>
          <c:tx>
            <c:v>NaOAc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Data'!$F$3:$F$30</c:f>
              <c:numCache>
                <c:formatCode>General</c:formatCode>
                <c:ptCount val="28"/>
                <c:pt idx="0">
                  <c:v>0.97560000000000002</c:v>
                </c:pt>
                <c:pt idx="1">
                  <c:v>0.55710000000000004</c:v>
                </c:pt>
                <c:pt idx="2">
                  <c:v>0.51880000000000004</c:v>
                </c:pt>
                <c:pt idx="3">
                  <c:v>0.7984</c:v>
                </c:pt>
                <c:pt idx="4">
                  <c:v>0.85519999999999996</c:v>
                </c:pt>
                <c:pt idx="5">
                  <c:v>0.53649999999999998</c:v>
                </c:pt>
                <c:pt idx="6">
                  <c:v>0.4667</c:v>
                </c:pt>
                <c:pt idx="7">
                  <c:v>0.433</c:v>
                </c:pt>
                <c:pt idx="8">
                  <c:v>0.41739999999999999</c:v>
                </c:pt>
                <c:pt idx="9">
                  <c:v>0.3821</c:v>
                </c:pt>
                <c:pt idx="10">
                  <c:v>0.36120000000000002</c:v>
                </c:pt>
                <c:pt idx="11">
                  <c:v>0.35630000000000001</c:v>
                </c:pt>
                <c:pt idx="12">
                  <c:v>0.3226</c:v>
                </c:pt>
                <c:pt idx="13">
                  <c:v>0.25519999999999998</c:v>
                </c:pt>
                <c:pt idx="14">
                  <c:v>0.17910000000000001</c:v>
                </c:pt>
                <c:pt idx="15">
                  <c:v>0.1173</c:v>
                </c:pt>
                <c:pt idx="16">
                  <c:v>8.4099999999999994E-2</c:v>
                </c:pt>
                <c:pt idx="17">
                  <c:v>6.5000000000000002E-2</c:v>
                </c:pt>
                <c:pt idx="18">
                  <c:v>5.62E-2</c:v>
                </c:pt>
                <c:pt idx="19">
                  <c:v>5.16E-2</c:v>
                </c:pt>
                <c:pt idx="20">
                  <c:v>4.7500000000000001E-2</c:v>
                </c:pt>
                <c:pt idx="21">
                  <c:v>4.65E-2</c:v>
                </c:pt>
                <c:pt idx="22">
                  <c:v>4.5400000000000003E-2</c:v>
                </c:pt>
                <c:pt idx="23">
                  <c:v>4.0899999999999999E-2</c:v>
                </c:pt>
                <c:pt idx="24">
                  <c:v>4.0300000000000002E-2</c:v>
                </c:pt>
                <c:pt idx="25">
                  <c:v>4.0399999999999998E-2</c:v>
                </c:pt>
                <c:pt idx="26">
                  <c:v>3.8300000000000001E-2</c:v>
                </c:pt>
                <c:pt idx="27">
                  <c:v>3.8600000000000002E-2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4DB-2C4C-88AA-48C360E92BB5}"/>
            </c:ext>
          </c:extLst>
        </c:ser>
        <c:ser>
          <c:idx val="2"/>
          <c:order val="2"/>
          <c:tx>
            <c:v>NaOAc (10min)</c:v>
          </c:tx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Data'!$G$3:$G$30</c:f>
              <c:numCache>
                <c:formatCode>General</c:formatCode>
                <c:ptCount val="28"/>
                <c:pt idx="0">
                  <c:v>0.88529999999999998</c:v>
                </c:pt>
                <c:pt idx="1">
                  <c:v>0.51980000000000004</c:v>
                </c:pt>
                <c:pt idx="2">
                  <c:v>0.48670000000000002</c:v>
                </c:pt>
                <c:pt idx="3">
                  <c:v>0.74629999999999996</c:v>
                </c:pt>
                <c:pt idx="4">
                  <c:v>0.8014</c:v>
                </c:pt>
                <c:pt idx="5">
                  <c:v>0.48899999999999999</c:v>
                </c:pt>
                <c:pt idx="6">
                  <c:v>0.42570000000000002</c:v>
                </c:pt>
                <c:pt idx="7">
                  <c:v>0.40460000000000002</c:v>
                </c:pt>
                <c:pt idx="8">
                  <c:v>0.39729999999999999</c:v>
                </c:pt>
                <c:pt idx="9">
                  <c:v>0.36699999999999999</c:v>
                </c:pt>
                <c:pt idx="10">
                  <c:v>0.34649999999999997</c:v>
                </c:pt>
                <c:pt idx="11">
                  <c:v>0.3417</c:v>
                </c:pt>
                <c:pt idx="12">
                  <c:v>0.31080000000000002</c:v>
                </c:pt>
                <c:pt idx="13">
                  <c:v>0.246</c:v>
                </c:pt>
                <c:pt idx="14">
                  <c:v>0.1719</c:v>
                </c:pt>
                <c:pt idx="15">
                  <c:v>0.11210000000000001</c:v>
                </c:pt>
                <c:pt idx="16">
                  <c:v>7.9299999999999995E-2</c:v>
                </c:pt>
                <c:pt idx="17">
                  <c:v>6.13E-2</c:v>
                </c:pt>
                <c:pt idx="18">
                  <c:v>5.4399999999999997E-2</c:v>
                </c:pt>
                <c:pt idx="19">
                  <c:v>4.99E-2</c:v>
                </c:pt>
                <c:pt idx="20">
                  <c:v>4.8000000000000001E-2</c:v>
                </c:pt>
                <c:pt idx="21">
                  <c:v>4.7300000000000002E-2</c:v>
                </c:pt>
                <c:pt idx="22">
                  <c:v>4.7300000000000002E-2</c:v>
                </c:pt>
                <c:pt idx="23">
                  <c:v>4.3200000000000002E-2</c:v>
                </c:pt>
                <c:pt idx="24">
                  <c:v>4.3099999999999999E-2</c:v>
                </c:pt>
                <c:pt idx="25">
                  <c:v>4.2700000000000002E-2</c:v>
                </c:pt>
                <c:pt idx="26">
                  <c:v>4.1700000000000001E-2</c:v>
                </c:pt>
                <c:pt idx="27">
                  <c:v>4.1599999999999998E-2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4DB-2C4C-88AA-48C360E92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21567"/>
        <c:axId val="2109212800"/>
      </c:scatterChart>
      <c:valAx>
        <c:axId val="55021567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212800"/>
        <c:crosses val="autoZero"/>
        <c:crossBetween val="midCat"/>
      </c:valAx>
      <c:valAx>
        <c:axId val="21092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1567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900" baseline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solidFill>
        <a:schemeClr val="bg2">
          <a:lumMod val="90000"/>
        </a:schemeClr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C1 - MeOH/NaOAc/H3BO3</a:t>
            </a:r>
            <a:r>
              <a:rPr lang="en-GB" baseline="0"/>
              <a:t> (10min)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Data'!$B$3:$B$30</c:f>
              <c:numCache>
                <c:formatCode>General</c:formatCode>
                <c:ptCount val="28"/>
                <c:pt idx="0">
                  <c:v>0.53800000000000003</c:v>
                </c:pt>
                <c:pt idx="1">
                  <c:v>0.51780000000000004</c:v>
                </c:pt>
                <c:pt idx="2">
                  <c:v>0.54020000000000001</c:v>
                </c:pt>
                <c:pt idx="3">
                  <c:v>0.84179999999999999</c:v>
                </c:pt>
                <c:pt idx="4">
                  <c:v>0.88100000000000001</c:v>
                </c:pt>
                <c:pt idx="5">
                  <c:v>0.52449999999999997</c:v>
                </c:pt>
                <c:pt idx="6">
                  <c:v>0.44779999999999998</c:v>
                </c:pt>
                <c:pt idx="7">
                  <c:v>0.44159999999999999</c:v>
                </c:pt>
                <c:pt idx="8">
                  <c:v>0.43930000000000002</c:v>
                </c:pt>
                <c:pt idx="9">
                  <c:v>0.41120000000000001</c:v>
                </c:pt>
                <c:pt idx="10">
                  <c:v>0.3931</c:v>
                </c:pt>
                <c:pt idx="11">
                  <c:v>0.39050000000000001</c:v>
                </c:pt>
                <c:pt idx="12">
                  <c:v>0.35720000000000002</c:v>
                </c:pt>
                <c:pt idx="13">
                  <c:v>0.28220000000000001</c:v>
                </c:pt>
                <c:pt idx="14">
                  <c:v>0.19869999999999999</c:v>
                </c:pt>
                <c:pt idx="15">
                  <c:v>0.1333</c:v>
                </c:pt>
                <c:pt idx="16">
                  <c:v>9.5299999999999996E-2</c:v>
                </c:pt>
                <c:pt idx="17">
                  <c:v>7.5999999999999998E-2</c:v>
                </c:pt>
                <c:pt idx="18">
                  <c:v>6.9199999999999998E-2</c:v>
                </c:pt>
                <c:pt idx="19">
                  <c:v>6.3600000000000004E-2</c:v>
                </c:pt>
                <c:pt idx="20">
                  <c:v>6.4199999999999993E-2</c:v>
                </c:pt>
                <c:pt idx="21">
                  <c:v>6.2600000000000003E-2</c:v>
                </c:pt>
                <c:pt idx="22">
                  <c:v>6.5000000000000002E-2</c:v>
                </c:pt>
                <c:pt idx="23">
                  <c:v>6.1400000000000003E-2</c:v>
                </c:pt>
                <c:pt idx="24">
                  <c:v>6.13E-2</c:v>
                </c:pt>
                <c:pt idx="25">
                  <c:v>5.9299999999999999E-2</c:v>
                </c:pt>
                <c:pt idx="26">
                  <c:v>6.0199999999999997E-2</c:v>
                </c:pt>
                <c:pt idx="27">
                  <c:v>6.13E-2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0C-224C-A878-4EEB20FDB971}"/>
            </c:ext>
          </c:extLst>
        </c:ser>
        <c:ser>
          <c:idx val="1"/>
          <c:order val="1"/>
          <c:tx>
            <c:v>NaOAc/H3BO3 (10min)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Data'!$H$3:$H$30</c:f>
              <c:numCache>
                <c:formatCode>General</c:formatCode>
                <c:ptCount val="28"/>
                <c:pt idx="0">
                  <c:v>0.83089999999999997</c:v>
                </c:pt>
                <c:pt idx="1">
                  <c:v>0.49209999999999998</c:v>
                </c:pt>
                <c:pt idx="2">
                  <c:v>0.45889999999999997</c:v>
                </c:pt>
                <c:pt idx="3">
                  <c:v>0.70679999999999998</c:v>
                </c:pt>
                <c:pt idx="4">
                  <c:v>0.74990000000000001</c:v>
                </c:pt>
                <c:pt idx="5">
                  <c:v>0.44669999999999999</c:v>
                </c:pt>
                <c:pt idx="6">
                  <c:v>0.39200000000000002</c:v>
                </c:pt>
                <c:pt idx="7">
                  <c:v>0.37940000000000002</c:v>
                </c:pt>
                <c:pt idx="8">
                  <c:v>0.37859999999999999</c:v>
                </c:pt>
                <c:pt idx="9">
                  <c:v>0.35210000000000002</c:v>
                </c:pt>
                <c:pt idx="10">
                  <c:v>0.33279999999999998</c:v>
                </c:pt>
                <c:pt idx="11">
                  <c:v>0.32819999999999999</c:v>
                </c:pt>
                <c:pt idx="12">
                  <c:v>0.29770000000000002</c:v>
                </c:pt>
                <c:pt idx="13">
                  <c:v>0.2329</c:v>
                </c:pt>
                <c:pt idx="14">
                  <c:v>0.16220000000000001</c:v>
                </c:pt>
                <c:pt idx="15">
                  <c:v>0.10349999999999999</c:v>
                </c:pt>
                <c:pt idx="16">
                  <c:v>7.2300000000000003E-2</c:v>
                </c:pt>
                <c:pt idx="17">
                  <c:v>5.5300000000000002E-2</c:v>
                </c:pt>
                <c:pt idx="18">
                  <c:v>4.9500000000000002E-2</c:v>
                </c:pt>
                <c:pt idx="19">
                  <c:v>4.7100000000000003E-2</c:v>
                </c:pt>
                <c:pt idx="20">
                  <c:v>4.4999999999999998E-2</c:v>
                </c:pt>
                <c:pt idx="21">
                  <c:v>4.53E-2</c:v>
                </c:pt>
                <c:pt idx="22">
                  <c:v>4.5400000000000003E-2</c:v>
                </c:pt>
                <c:pt idx="23">
                  <c:v>4.1599999999999998E-2</c:v>
                </c:pt>
                <c:pt idx="24">
                  <c:v>4.1799999999999997E-2</c:v>
                </c:pt>
                <c:pt idx="25">
                  <c:v>4.2000000000000003E-2</c:v>
                </c:pt>
                <c:pt idx="26">
                  <c:v>4.0399999999999998E-2</c:v>
                </c:pt>
                <c:pt idx="27">
                  <c:v>4.1200000000000001E-2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0C-224C-A878-4EEB20FDB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21567"/>
        <c:axId val="2109212800"/>
      </c:scatterChart>
      <c:valAx>
        <c:axId val="55021567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212800"/>
        <c:crosses val="autoZero"/>
        <c:crossBetween val="midCat"/>
      </c:valAx>
      <c:valAx>
        <c:axId val="21092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15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C1 - MeOH/NaOAc</a:t>
            </a:r>
            <a:r>
              <a:rPr lang="en-GB" baseline="0"/>
              <a:t>/H3BO3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Data'!$B$3:$B$30</c:f>
              <c:numCache>
                <c:formatCode>General</c:formatCode>
                <c:ptCount val="28"/>
                <c:pt idx="0">
                  <c:v>0.53800000000000003</c:v>
                </c:pt>
                <c:pt idx="1">
                  <c:v>0.51780000000000004</c:v>
                </c:pt>
                <c:pt idx="2">
                  <c:v>0.54020000000000001</c:v>
                </c:pt>
                <c:pt idx="3">
                  <c:v>0.84179999999999999</c:v>
                </c:pt>
                <c:pt idx="4">
                  <c:v>0.88100000000000001</c:v>
                </c:pt>
                <c:pt idx="5">
                  <c:v>0.52449999999999997</c:v>
                </c:pt>
                <c:pt idx="6">
                  <c:v>0.44779999999999998</c:v>
                </c:pt>
                <c:pt idx="7">
                  <c:v>0.44159999999999999</c:v>
                </c:pt>
                <c:pt idx="8">
                  <c:v>0.43930000000000002</c:v>
                </c:pt>
                <c:pt idx="9">
                  <c:v>0.41120000000000001</c:v>
                </c:pt>
                <c:pt idx="10">
                  <c:v>0.3931</c:v>
                </c:pt>
                <c:pt idx="11">
                  <c:v>0.39050000000000001</c:v>
                </c:pt>
                <c:pt idx="12">
                  <c:v>0.35720000000000002</c:v>
                </c:pt>
                <c:pt idx="13">
                  <c:v>0.28220000000000001</c:v>
                </c:pt>
                <c:pt idx="14">
                  <c:v>0.19869999999999999</c:v>
                </c:pt>
                <c:pt idx="15">
                  <c:v>0.1333</c:v>
                </c:pt>
                <c:pt idx="16">
                  <c:v>9.5299999999999996E-2</c:v>
                </c:pt>
                <c:pt idx="17">
                  <c:v>7.5999999999999998E-2</c:v>
                </c:pt>
                <c:pt idx="18">
                  <c:v>6.9199999999999998E-2</c:v>
                </c:pt>
                <c:pt idx="19">
                  <c:v>6.3600000000000004E-2</c:v>
                </c:pt>
                <c:pt idx="20">
                  <c:v>6.4199999999999993E-2</c:v>
                </c:pt>
                <c:pt idx="21">
                  <c:v>6.2600000000000003E-2</c:v>
                </c:pt>
                <c:pt idx="22">
                  <c:v>6.5000000000000002E-2</c:v>
                </c:pt>
                <c:pt idx="23">
                  <c:v>6.1400000000000003E-2</c:v>
                </c:pt>
                <c:pt idx="24">
                  <c:v>6.13E-2</c:v>
                </c:pt>
                <c:pt idx="25">
                  <c:v>5.9299999999999999E-2</c:v>
                </c:pt>
                <c:pt idx="26">
                  <c:v>6.0199999999999997E-2</c:v>
                </c:pt>
                <c:pt idx="27">
                  <c:v>6.13E-2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71-5F45-90B3-E12747E407FF}"/>
            </c:ext>
          </c:extLst>
        </c:ser>
        <c:ser>
          <c:idx val="1"/>
          <c:order val="1"/>
          <c:tx>
            <c:v>NaOAc/H3BO3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Data'!$A$3:$A$30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Data'!$I$3:$I$30</c:f>
              <c:numCache>
                <c:formatCode>General</c:formatCode>
                <c:ptCount val="28"/>
                <c:pt idx="0">
                  <c:v>1.2647999999999999</c:v>
                </c:pt>
                <c:pt idx="1">
                  <c:v>0.73550000000000004</c:v>
                </c:pt>
                <c:pt idx="2">
                  <c:v>0.67520000000000002</c:v>
                </c:pt>
                <c:pt idx="3">
                  <c:v>1.0446</c:v>
                </c:pt>
                <c:pt idx="4">
                  <c:v>1.1156999999999999</c:v>
                </c:pt>
                <c:pt idx="5">
                  <c:v>0.66439999999999999</c:v>
                </c:pt>
                <c:pt idx="6">
                  <c:v>0.57440000000000002</c:v>
                </c:pt>
                <c:pt idx="7">
                  <c:v>0.55820000000000003</c:v>
                </c:pt>
                <c:pt idx="8">
                  <c:v>0.55669999999999997</c:v>
                </c:pt>
                <c:pt idx="9">
                  <c:v>0.52070000000000005</c:v>
                </c:pt>
                <c:pt idx="10">
                  <c:v>0.49380000000000002</c:v>
                </c:pt>
                <c:pt idx="11">
                  <c:v>0.48780000000000001</c:v>
                </c:pt>
                <c:pt idx="12">
                  <c:v>0.44409999999999999</c:v>
                </c:pt>
                <c:pt idx="13">
                  <c:v>0.35139999999999999</c:v>
                </c:pt>
                <c:pt idx="14">
                  <c:v>0.24429999999999999</c:v>
                </c:pt>
                <c:pt idx="15">
                  <c:v>0.15559999999999999</c:v>
                </c:pt>
                <c:pt idx="16">
                  <c:v>0.1077</c:v>
                </c:pt>
                <c:pt idx="17">
                  <c:v>8.2600000000000007E-2</c:v>
                </c:pt>
                <c:pt idx="18">
                  <c:v>7.2300000000000003E-2</c:v>
                </c:pt>
                <c:pt idx="19">
                  <c:v>6.6900000000000001E-2</c:v>
                </c:pt>
                <c:pt idx="20">
                  <c:v>6.4600000000000005E-2</c:v>
                </c:pt>
                <c:pt idx="21">
                  <c:v>6.3799999999999996E-2</c:v>
                </c:pt>
                <c:pt idx="22">
                  <c:v>6.4100000000000004E-2</c:v>
                </c:pt>
                <c:pt idx="23">
                  <c:v>5.9299999999999999E-2</c:v>
                </c:pt>
                <c:pt idx="24">
                  <c:v>5.91E-2</c:v>
                </c:pt>
                <c:pt idx="25">
                  <c:v>5.8200000000000002E-2</c:v>
                </c:pt>
                <c:pt idx="26">
                  <c:v>5.7000000000000002E-2</c:v>
                </c:pt>
                <c:pt idx="27">
                  <c:v>5.7700000000000001E-2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71-5F45-90B3-E12747E40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21567"/>
        <c:axId val="2109212800"/>
      </c:scatterChart>
      <c:valAx>
        <c:axId val="55021567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212800"/>
        <c:crosses val="autoZero"/>
        <c:crossBetween val="midCat"/>
      </c:valAx>
      <c:valAx>
        <c:axId val="21092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215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C2 - MeOH/NaOMe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Data'!$L$3:$L$30</c:f>
              <c:numCache>
                <c:formatCode>General</c:formatCode>
                <c:ptCount val="28"/>
                <c:pt idx="0">
                  <c:v>1.0322</c:v>
                </c:pt>
                <c:pt idx="1">
                  <c:v>0.88300000000000001</c:v>
                </c:pt>
                <c:pt idx="2">
                  <c:v>0.78080000000000005</c:v>
                </c:pt>
                <c:pt idx="3">
                  <c:v>0.77200000000000002</c:v>
                </c:pt>
                <c:pt idx="4">
                  <c:v>1.2016</c:v>
                </c:pt>
                <c:pt idx="5">
                  <c:v>1.3209</c:v>
                </c:pt>
                <c:pt idx="6">
                  <c:v>0.84399999999999997</c:v>
                </c:pt>
                <c:pt idx="7">
                  <c:v>0.62709999999999999</c:v>
                </c:pt>
                <c:pt idx="8">
                  <c:v>0.67279999999999995</c:v>
                </c:pt>
                <c:pt idx="9">
                  <c:v>0.8216</c:v>
                </c:pt>
                <c:pt idx="10">
                  <c:v>0.75749999999999995</c:v>
                </c:pt>
                <c:pt idx="11">
                  <c:v>0.48709999999999998</c:v>
                </c:pt>
                <c:pt idx="12">
                  <c:v>0.43269999999999997</c:v>
                </c:pt>
                <c:pt idx="13">
                  <c:v>0.51649999999999996</c:v>
                </c:pt>
                <c:pt idx="14">
                  <c:v>0.59179999999999999</c:v>
                </c:pt>
                <c:pt idx="15">
                  <c:v>0.58789999999999998</c:v>
                </c:pt>
                <c:pt idx="16">
                  <c:v>0.48870000000000002</c:v>
                </c:pt>
                <c:pt idx="17">
                  <c:v>0.3266</c:v>
                </c:pt>
                <c:pt idx="18">
                  <c:v>0.20119999999999999</c:v>
                </c:pt>
                <c:pt idx="19">
                  <c:v>0.11700000000000001</c:v>
                </c:pt>
                <c:pt idx="20">
                  <c:v>7.2499999999999995E-2</c:v>
                </c:pt>
                <c:pt idx="21">
                  <c:v>5.2200000000000003E-2</c:v>
                </c:pt>
                <c:pt idx="22">
                  <c:v>4.4200000000000003E-2</c:v>
                </c:pt>
                <c:pt idx="23">
                  <c:v>3.5000000000000003E-2</c:v>
                </c:pt>
                <c:pt idx="24">
                  <c:v>3.39E-2</c:v>
                </c:pt>
                <c:pt idx="25">
                  <c:v>3.2300000000000002E-2</c:v>
                </c:pt>
                <c:pt idx="26">
                  <c:v>3.1800000000000002E-2</c:v>
                </c:pt>
                <c:pt idx="27">
                  <c:v>3.2199999999999999E-2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A4-9344-BD6C-AC228A402DD7}"/>
            </c:ext>
          </c:extLst>
        </c:ser>
        <c:ser>
          <c:idx val="1"/>
          <c:order val="1"/>
          <c:tx>
            <c:v>MeOH/NaOMe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Data'!$M$3:$M$30</c:f>
              <c:numCache>
                <c:formatCode>General</c:formatCode>
                <c:ptCount val="28"/>
                <c:pt idx="0">
                  <c:v>1.1519999999999999</c:v>
                </c:pt>
                <c:pt idx="1">
                  <c:v>1.069</c:v>
                </c:pt>
                <c:pt idx="2">
                  <c:v>1.4550000000000001</c:v>
                </c:pt>
                <c:pt idx="3">
                  <c:v>1.5390999999999999</c:v>
                </c:pt>
                <c:pt idx="4">
                  <c:v>1.3127</c:v>
                </c:pt>
                <c:pt idx="5">
                  <c:v>1.1536999999999999</c:v>
                </c:pt>
                <c:pt idx="6">
                  <c:v>0.89170000000000005</c:v>
                </c:pt>
                <c:pt idx="7">
                  <c:v>0.55740000000000001</c:v>
                </c:pt>
                <c:pt idx="8">
                  <c:v>0.3982</c:v>
                </c:pt>
                <c:pt idx="9">
                  <c:v>0.34660000000000002</c:v>
                </c:pt>
                <c:pt idx="10">
                  <c:v>0.36399999999999999</c:v>
                </c:pt>
                <c:pt idx="11">
                  <c:v>0.40310000000000001</c:v>
                </c:pt>
                <c:pt idx="12">
                  <c:v>0.3659</c:v>
                </c:pt>
                <c:pt idx="13">
                  <c:v>0.29430000000000001</c:v>
                </c:pt>
                <c:pt idx="14">
                  <c:v>0.32700000000000001</c:v>
                </c:pt>
                <c:pt idx="15">
                  <c:v>0.46439999999999998</c:v>
                </c:pt>
                <c:pt idx="16">
                  <c:v>0.64419999999999999</c:v>
                </c:pt>
                <c:pt idx="17">
                  <c:v>0.86929999999999996</c:v>
                </c:pt>
                <c:pt idx="18">
                  <c:v>1.0354000000000001</c:v>
                </c:pt>
                <c:pt idx="19">
                  <c:v>1.1194</c:v>
                </c:pt>
                <c:pt idx="20">
                  <c:v>1.0620000000000001</c:v>
                </c:pt>
                <c:pt idx="21">
                  <c:v>0.85350000000000004</c:v>
                </c:pt>
                <c:pt idx="22">
                  <c:v>0.56269999999999998</c:v>
                </c:pt>
                <c:pt idx="23">
                  <c:v>0.29620000000000002</c:v>
                </c:pt>
                <c:pt idx="24">
                  <c:v>0.153</c:v>
                </c:pt>
                <c:pt idx="25">
                  <c:v>8.5300000000000001E-2</c:v>
                </c:pt>
                <c:pt idx="26">
                  <c:v>5.74E-2</c:v>
                </c:pt>
                <c:pt idx="27">
                  <c:v>4.5900000000000003E-2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A4-9344-BD6C-AC228A402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78288"/>
        <c:axId val="2126204960"/>
      </c:scatterChart>
      <c:valAx>
        <c:axId val="2126278288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04960"/>
        <c:crosses val="autoZero"/>
        <c:crossBetween val="midCat"/>
      </c:valAx>
      <c:valAx>
        <c:axId val="212620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7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C2 - </a:t>
            </a:r>
            <a:r>
              <a:rPr lang="en-GB" sz="1400" b="0" i="0" u="none" strike="noStrike" baseline="0">
                <a:effectLst/>
              </a:rPr>
              <a:t>MeOH/AlCl3</a:t>
            </a:r>
            <a:r>
              <a:rPr lang="en-GB" sz="1400" b="0" i="0" u="none" strike="noStrike" baseline="0"/>
              <a:t> </a:t>
            </a:r>
            <a:r>
              <a:rPr lang="en-GB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MeOH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Data'!$L$3:$L$30</c:f>
              <c:numCache>
                <c:formatCode>General</c:formatCode>
                <c:ptCount val="28"/>
                <c:pt idx="0">
                  <c:v>1.0322</c:v>
                </c:pt>
                <c:pt idx="1">
                  <c:v>0.88300000000000001</c:v>
                </c:pt>
                <c:pt idx="2">
                  <c:v>0.78080000000000005</c:v>
                </c:pt>
                <c:pt idx="3">
                  <c:v>0.77200000000000002</c:v>
                </c:pt>
                <c:pt idx="4">
                  <c:v>1.2016</c:v>
                </c:pt>
                <c:pt idx="5">
                  <c:v>1.3209</c:v>
                </c:pt>
                <c:pt idx="6">
                  <c:v>0.84399999999999997</c:v>
                </c:pt>
                <c:pt idx="7">
                  <c:v>0.62709999999999999</c:v>
                </c:pt>
                <c:pt idx="8">
                  <c:v>0.67279999999999995</c:v>
                </c:pt>
                <c:pt idx="9">
                  <c:v>0.8216</c:v>
                </c:pt>
                <c:pt idx="10">
                  <c:v>0.75749999999999995</c:v>
                </c:pt>
                <c:pt idx="11">
                  <c:v>0.48709999999999998</c:v>
                </c:pt>
                <c:pt idx="12">
                  <c:v>0.43269999999999997</c:v>
                </c:pt>
                <c:pt idx="13">
                  <c:v>0.51649999999999996</c:v>
                </c:pt>
                <c:pt idx="14">
                  <c:v>0.59179999999999999</c:v>
                </c:pt>
                <c:pt idx="15">
                  <c:v>0.58789999999999998</c:v>
                </c:pt>
                <c:pt idx="16">
                  <c:v>0.48870000000000002</c:v>
                </c:pt>
                <c:pt idx="17">
                  <c:v>0.3266</c:v>
                </c:pt>
                <c:pt idx="18">
                  <c:v>0.20119999999999999</c:v>
                </c:pt>
                <c:pt idx="19">
                  <c:v>0.11700000000000001</c:v>
                </c:pt>
                <c:pt idx="20">
                  <c:v>7.2499999999999995E-2</c:v>
                </c:pt>
                <c:pt idx="21">
                  <c:v>5.2200000000000003E-2</c:v>
                </c:pt>
                <c:pt idx="22">
                  <c:v>4.4200000000000003E-2</c:v>
                </c:pt>
                <c:pt idx="23">
                  <c:v>3.5000000000000003E-2</c:v>
                </c:pt>
                <c:pt idx="24">
                  <c:v>3.39E-2</c:v>
                </c:pt>
                <c:pt idx="25">
                  <c:v>3.2300000000000002E-2</c:v>
                </c:pt>
                <c:pt idx="26">
                  <c:v>3.1800000000000002E-2</c:v>
                </c:pt>
                <c:pt idx="27">
                  <c:v>3.2199999999999999E-2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97-4147-98F9-27507240980B}"/>
            </c:ext>
          </c:extLst>
        </c:ser>
        <c:ser>
          <c:idx val="1"/>
          <c:order val="1"/>
          <c:tx>
            <c:v>AlCl3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'UV Data'!$K$3:$K$30</c:f>
              <c:numCache>
                <c:formatCode>General</c:formatCode>
                <c:ptCount val="28"/>
                <c:pt idx="0">
                  <c:v>230</c:v>
                </c:pt>
                <c:pt idx="1">
                  <c:v>240</c:v>
                </c:pt>
                <c:pt idx="2">
                  <c:v>250</c:v>
                </c:pt>
                <c:pt idx="3">
                  <c:v>260</c:v>
                </c:pt>
                <c:pt idx="4">
                  <c:v>270</c:v>
                </c:pt>
                <c:pt idx="5">
                  <c:v>280</c:v>
                </c:pt>
                <c:pt idx="6">
                  <c:v>290</c:v>
                </c:pt>
                <c:pt idx="7">
                  <c:v>300</c:v>
                </c:pt>
                <c:pt idx="8">
                  <c:v>310</c:v>
                </c:pt>
                <c:pt idx="9">
                  <c:v>320</c:v>
                </c:pt>
                <c:pt idx="10">
                  <c:v>330</c:v>
                </c:pt>
                <c:pt idx="11">
                  <c:v>340</c:v>
                </c:pt>
                <c:pt idx="12">
                  <c:v>350</c:v>
                </c:pt>
                <c:pt idx="13">
                  <c:v>360</c:v>
                </c:pt>
                <c:pt idx="14">
                  <c:v>370</c:v>
                </c:pt>
                <c:pt idx="15">
                  <c:v>380</c:v>
                </c:pt>
                <c:pt idx="16">
                  <c:v>390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430</c:v>
                </c:pt>
                <c:pt idx="21">
                  <c:v>440</c:v>
                </c:pt>
                <c:pt idx="22">
                  <c:v>450</c:v>
                </c:pt>
                <c:pt idx="23">
                  <c:v>460</c:v>
                </c:pt>
                <c:pt idx="24">
                  <c:v>470</c:v>
                </c:pt>
                <c:pt idx="25">
                  <c:v>480</c:v>
                </c:pt>
                <c:pt idx="26">
                  <c:v>490</c:v>
                </c:pt>
                <c:pt idx="27">
                  <c:v>500</c:v>
                </c:pt>
              </c:numCache>
            </c:numRef>
          </c:xVal>
          <c:yVal>
            <c:numRef>
              <c:f>'UV Data'!$N$3:$N$30</c:f>
              <c:numCache>
                <c:formatCode>General</c:formatCode>
                <c:ptCount val="28"/>
                <c:pt idx="0">
                  <c:v>1.0011000000000001</c:v>
                </c:pt>
                <c:pt idx="1">
                  <c:v>0.96640000000000004</c:v>
                </c:pt>
                <c:pt idx="2">
                  <c:v>1.0463</c:v>
                </c:pt>
                <c:pt idx="3">
                  <c:v>1.0383</c:v>
                </c:pt>
                <c:pt idx="4">
                  <c:v>0.92710000000000004</c:v>
                </c:pt>
                <c:pt idx="5">
                  <c:v>1.2236</c:v>
                </c:pt>
                <c:pt idx="6">
                  <c:v>1.0498000000000001</c:v>
                </c:pt>
                <c:pt idx="7">
                  <c:v>0.62160000000000004</c:v>
                </c:pt>
                <c:pt idx="8">
                  <c:v>0.47460000000000002</c:v>
                </c:pt>
                <c:pt idx="9">
                  <c:v>0.36309999999999998</c:v>
                </c:pt>
                <c:pt idx="10">
                  <c:v>0.4037</c:v>
                </c:pt>
                <c:pt idx="11">
                  <c:v>0.57099999999999995</c:v>
                </c:pt>
                <c:pt idx="12">
                  <c:v>0.72650000000000003</c:v>
                </c:pt>
                <c:pt idx="13">
                  <c:v>0.73299999999999998</c:v>
                </c:pt>
                <c:pt idx="14">
                  <c:v>0.5716</c:v>
                </c:pt>
                <c:pt idx="15">
                  <c:v>0.41339999999999999</c:v>
                </c:pt>
                <c:pt idx="16">
                  <c:v>0.4052</c:v>
                </c:pt>
                <c:pt idx="17">
                  <c:v>0.50560000000000005</c:v>
                </c:pt>
                <c:pt idx="18">
                  <c:v>0.61619999999999997</c:v>
                </c:pt>
                <c:pt idx="19">
                  <c:v>0.70279999999999998</c:v>
                </c:pt>
                <c:pt idx="20">
                  <c:v>0.72629999999999995</c:v>
                </c:pt>
                <c:pt idx="21">
                  <c:v>0.64839999999999998</c:v>
                </c:pt>
                <c:pt idx="22">
                  <c:v>0.48110000000000003</c:v>
                </c:pt>
                <c:pt idx="23">
                  <c:v>0.2928</c:v>
                </c:pt>
                <c:pt idx="24">
                  <c:v>0.17610000000000001</c:v>
                </c:pt>
                <c:pt idx="25">
                  <c:v>0.112</c:v>
                </c:pt>
                <c:pt idx="26">
                  <c:v>7.8600000000000003E-2</c:v>
                </c:pt>
                <c:pt idx="27">
                  <c:v>6.1699999999999998E-2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097-4147-98F9-275072409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78288"/>
        <c:axId val="2126204960"/>
      </c:scatterChart>
      <c:valAx>
        <c:axId val="2126278288"/>
        <c:scaling>
          <c:orientation val="minMax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04960"/>
        <c:crosses val="autoZero"/>
        <c:crossBetween val="midCat"/>
      </c:valAx>
      <c:valAx>
        <c:axId val="212620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27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84046</xdr:colOff>
      <xdr:row>30</xdr:row>
      <xdr:rowOff>88736</xdr:rowOff>
    </xdr:from>
    <xdr:to>
      <xdr:col>8</xdr:col>
      <xdr:colOff>605465</xdr:colOff>
      <xdr:row>40</xdr:row>
      <xdr:rowOff>4788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D4042D-D6EC-9942-A130-B2F5F4E608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89551</xdr:colOff>
      <xdr:row>41</xdr:row>
      <xdr:rowOff>51777</xdr:rowOff>
    </xdr:from>
    <xdr:to>
      <xdr:col>8</xdr:col>
      <xdr:colOff>590698</xdr:colOff>
      <xdr:row>50</xdr:row>
      <xdr:rowOff>171030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752B9B7-65FE-4C46-87F3-B7657CB2A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51</xdr:row>
      <xdr:rowOff>46566</xdr:rowOff>
    </xdr:from>
    <xdr:to>
      <xdr:col>8</xdr:col>
      <xdr:colOff>590699</xdr:colOff>
      <xdr:row>60</xdr:row>
      <xdr:rowOff>166146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7695C5B-E076-5148-BC26-24FE158BF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130256</xdr:colOff>
      <xdr:row>61</xdr:row>
      <xdr:rowOff>122115</xdr:rowOff>
    </xdr:from>
    <xdr:to>
      <xdr:col>8</xdr:col>
      <xdr:colOff>561164</xdr:colOff>
      <xdr:row>71</xdr:row>
      <xdr:rowOff>37842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33B2517-0FD6-C944-BFDF-CD0957618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170962</xdr:colOff>
      <xdr:row>71</xdr:row>
      <xdr:rowOff>130256</xdr:rowOff>
    </xdr:from>
    <xdr:to>
      <xdr:col>8</xdr:col>
      <xdr:colOff>564974</xdr:colOff>
      <xdr:row>81</xdr:row>
      <xdr:rowOff>45984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A671A32-940E-E240-90EC-4EEBD2CEA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179101</xdr:colOff>
      <xdr:row>81</xdr:row>
      <xdr:rowOff>146538</xdr:rowOff>
    </xdr:from>
    <xdr:to>
      <xdr:col>8</xdr:col>
      <xdr:colOff>573407</xdr:colOff>
      <xdr:row>91</xdr:row>
      <xdr:rowOff>62266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6A97515-A94B-1144-944C-27798D42A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203200</xdr:colOff>
      <xdr:row>91</xdr:row>
      <xdr:rowOff>154680</xdr:rowOff>
    </xdr:from>
    <xdr:to>
      <xdr:col>8</xdr:col>
      <xdr:colOff>567989</xdr:colOff>
      <xdr:row>101</xdr:row>
      <xdr:rowOff>70407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52183A7-4842-A34F-B097-D0F9B73A6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135467</xdr:colOff>
      <xdr:row>30</xdr:row>
      <xdr:rowOff>84667</xdr:rowOff>
    </xdr:from>
    <xdr:to>
      <xdr:col>18</xdr:col>
      <xdr:colOff>516860</xdr:colOff>
      <xdr:row>39</xdr:row>
      <xdr:rowOff>186267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507F2F8-576A-264D-BE1D-071F73B4A6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84666</xdr:colOff>
      <xdr:row>41</xdr:row>
      <xdr:rowOff>84667</xdr:rowOff>
    </xdr:from>
    <xdr:to>
      <xdr:col>18</xdr:col>
      <xdr:colOff>512324</xdr:colOff>
      <xdr:row>50</xdr:row>
      <xdr:rowOff>186267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16559FD-706B-FF40-B829-E03711054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84668</xdr:colOff>
      <xdr:row>51</xdr:row>
      <xdr:rowOff>67733</xdr:rowOff>
    </xdr:from>
    <xdr:to>
      <xdr:col>18</xdr:col>
      <xdr:colOff>512326</xdr:colOff>
      <xdr:row>60</xdr:row>
      <xdr:rowOff>169333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9E0E95A-97FB-D64B-B232-5F93D8117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101600</xdr:colOff>
      <xdr:row>61</xdr:row>
      <xdr:rowOff>135467</xdr:rowOff>
    </xdr:from>
    <xdr:to>
      <xdr:col>18</xdr:col>
      <xdr:colOff>506125</xdr:colOff>
      <xdr:row>71</xdr:row>
      <xdr:rowOff>33867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E621C66-2569-9E42-BC6D-F4F4EDA61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118534</xdr:colOff>
      <xdr:row>71</xdr:row>
      <xdr:rowOff>169333</xdr:rowOff>
    </xdr:from>
    <xdr:to>
      <xdr:col>18</xdr:col>
      <xdr:colOff>511493</xdr:colOff>
      <xdr:row>81</xdr:row>
      <xdr:rowOff>67733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E915665-211F-F44E-A90F-40165A2CD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118534</xdr:colOff>
      <xdr:row>81</xdr:row>
      <xdr:rowOff>186266</xdr:rowOff>
    </xdr:from>
    <xdr:to>
      <xdr:col>18</xdr:col>
      <xdr:colOff>511493</xdr:colOff>
      <xdr:row>91</xdr:row>
      <xdr:rowOff>84666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DA7A4A2-C9C1-D446-8027-B3F06A6F4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118534</xdr:colOff>
      <xdr:row>91</xdr:row>
      <xdr:rowOff>169333</xdr:rowOff>
    </xdr:from>
    <xdr:to>
      <xdr:col>18</xdr:col>
      <xdr:colOff>511493</xdr:colOff>
      <xdr:row>101</xdr:row>
      <xdr:rowOff>67733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36EF686-632F-6341-B21F-D6504959D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118534</xdr:colOff>
      <xdr:row>30</xdr:row>
      <xdr:rowOff>84667</xdr:rowOff>
    </xdr:from>
    <xdr:to>
      <xdr:col>28</xdr:col>
      <xdr:colOff>472560</xdr:colOff>
      <xdr:row>39</xdr:row>
      <xdr:rowOff>186267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91FA771-C54F-6A4F-AF33-AD773B8083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84668</xdr:colOff>
      <xdr:row>41</xdr:row>
      <xdr:rowOff>84667</xdr:rowOff>
    </xdr:from>
    <xdr:to>
      <xdr:col>28</xdr:col>
      <xdr:colOff>472074</xdr:colOff>
      <xdr:row>50</xdr:row>
      <xdr:rowOff>186267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C654F1C-FD19-F040-804E-09B48612D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101600</xdr:colOff>
      <xdr:row>51</xdr:row>
      <xdr:rowOff>67733</xdr:rowOff>
    </xdr:from>
    <xdr:to>
      <xdr:col>28</xdr:col>
      <xdr:colOff>466753</xdr:colOff>
      <xdr:row>60</xdr:row>
      <xdr:rowOff>169333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9026D2B-F690-3047-B29B-DD86507E8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118534</xdr:colOff>
      <xdr:row>61</xdr:row>
      <xdr:rowOff>135466</xdr:rowOff>
    </xdr:from>
    <xdr:to>
      <xdr:col>28</xdr:col>
      <xdr:colOff>472560</xdr:colOff>
      <xdr:row>71</xdr:row>
      <xdr:rowOff>33866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3693989-4DAE-C845-A984-34E349162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135466</xdr:colOff>
      <xdr:row>71</xdr:row>
      <xdr:rowOff>135467</xdr:rowOff>
    </xdr:from>
    <xdr:to>
      <xdr:col>28</xdr:col>
      <xdr:colOff>478365</xdr:colOff>
      <xdr:row>81</xdr:row>
      <xdr:rowOff>33867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CF482E7B-D80A-CA45-83CB-19F58813AA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20</xdr:col>
      <xdr:colOff>135467</xdr:colOff>
      <xdr:row>81</xdr:row>
      <xdr:rowOff>135466</xdr:rowOff>
    </xdr:from>
    <xdr:to>
      <xdr:col>28</xdr:col>
      <xdr:colOff>478366</xdr:colOff>
      <xdr:row>91</xdr:row>
      <xdr:rowOff>33866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D779E047-095F-0045-AE39-99C7ECA92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20</xdr:col>
      <xdr:colOff>101600</xdr:colOff>
      <xdr:row>91</xdr:row>
      <xdr:rowOff>152400</xdr:rowOff>
    </xdr:from>
    <xdr:to>
      <xdr:col>28</xdr:col>
      <xdr:colOff>466753</xdr:colOff>
      <xdr:row>101</xdr:row>
      <xdr:rowOff>50800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4DFAB40B-B587-154C-BDBC-8D4B4E6F2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30</xdr:col>
      <xdr:colOff>110068</xdr:colOff>
      <xdr:row>30</xdr:row>
      <xdr:rowOff>84666</xdr:rowOff>
    </xdr:from>
    <xdr:to>
      <xdr:col>38</xdr:col>
      <xdr:colOff>502094</xdr:colOff>
      <xdr:row>39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FA9E2CDC-D1AE-A443-B5BF-B4D26EB531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30</xdr:col>
      <xdr:colOff>118534</xdr:colOff>
      <xdr:row>41</xdr:row>
      <xdr:rowOff>101600</xdr:rowOff>
    </xdr:from>
    <xdr:to>
      <xdr:col>38</xdr:col>
      <xdr:colOff>499202</xdr:colOff>
      <xdr:row>50</xdr:row>
      <xdr:rowOff>169334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EACF065-E6B7-9A49-A3AF-6BD97CAFF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30</xdr:col>
      <xdr:colOff>118534</xdr:colOff>
      <xdr:row>51</xdr:row>
      <xdr:rowOff>84667</xdr:rowOff>
    </xdr:from>
    <xdr:to>
      <xdr:col>38</xdr:col>
      <xdr:colOff>499202</xdr:colOff>
      <xdr:row>60</xdr:row>
      <xdr:rowOff>152401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3C3FB98-25B5-FE4C-832B-81298B329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30</xdr:col>
      <xdr:colOff>118534</xdr:colOff>
      <xdr:row>61</xdr:row>
      <xdr:rowOff>118534</xdr:rowOff>
    </xdr:from>
    <xdr:to>
      <xdr:col>38</xdr:col>
      <xdr:colOff>499202</xdr:colOff>
      <xdr:row>70</xdr:row>
      <xdr:rowOff>186268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D9A3EC4E-5D51-B24A-AAA4-6842DD35B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30</xdr:col>
      <xdr:colOff>118534</xdr:colOff>
      <xdr:row>71</xdr:row>
      <xdr:rowOff>118534</xdr:rowOff>
    </xdr:from>
    <xdr:to>
      <xdr:col>38</xdr:col>
      <xdr:colOff>499202</xdr:colOff>
      <xdr:row>80</xdr:row>
      <xdr:rowOff>186268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18DE5B6-5187-7B43-A8CC-1A66D8D88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30</xdr:col>
      <xdr:colOff>101601</xdr:colOff>
      <xdr:row>81</xdr:row>
      <xdr:rowOff>135466</xdr:rowOff>
    </xdr:from>
    <xdr:to>
      <xdr:col>38</xdr:col>
      <xdr:colOff>493627</xdr:colOff>
      <xdr:row>91</xdr:row>
      <xdr:rowOff>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A8EDD9D-797A-8F46-8854-FB32F2F8B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30</xdr:col>
      <xdr:colOff>101601</xdr:colOff>
      <xdr:row>91</xdr:row>
      <xdr:rowOff>135467</xdr:rowOff>
    </xdr:from>
    <xdr:to>
      <xdr:col>38</xdr:col>
      <xdr:colOff>493627</xdr:colOff>
      <xdr:row>101</xdr:row>
      <xdr:rowOff>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17105A85-8142-C443-A28E-686298F98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40</xdr:col>
      <xdr:colOff>93134</xdr:colOff>
      <xdr:row>30</xdr:row>
      <xdr:rowOff>84666</xdr:rowOff>
    </xdr:from>
    <xdr:to>
      <xdr:col>48</xdr:col>
      <xdr:colOff>398721</xdr:colOff>
      <xdr:row>39</xdr:row>
      <xdr:rowOff>152400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5D64E2A1-30B3-FC44-992A-B674BE099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40</xdr:col>
      <xdr:colOff>90924</xdr:colOff>
      <xdr:row>41</xdr:row>
      <xdr:rowOff>101600</xdr:rowOff>
    </xdr:from>
    <xdr:to>
      <xdr:col>48</xdr:col>
      <xdr:colOff>374183</xdr:colOff>
      <xdr:row>50</xdr:row>
      <xdr:rowOff>169334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4FD5D869-D483-784D-931E-41051B002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40</xdr:col>
      <xdr:colOff>84668</xdr:colOff>
      <xdr:row>61</xdr:row>
      <xdr:rowOff>118533</xdr:rowOff>
    </xdr:from>
    <xdr:to>
      <xdr:col>48</xdr:col>
      <xdr:colOff>401419</xdr:colOff>
      <xdr:row>70</xdr:row>
      <xdr:rowOff>186267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01B4853-FA2E-C948-9170-6549975FA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40</xdr:col>
      <xdr:colOff>101601</xdr:colOff>
      <xdr:row>71</xdr:row>
      <xdr:rowOff>135467</xdr:rowOff>
    </xdr:from>
    <xdr:to>
      <xdr:col>48</xdr:col>
      <xdr:colOff>396024</xdr:colOff>
      <xdr:row>81</xdr:row>
      <xdr:rowOff>1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1D399F0-6F14-284E-8414-FE4CACACB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40</xdr:col>
      <xdr:colOff>84667</xdr:colOff>
      <xdr:row>81</xdr:row>
      <xdr:rowOff>135466</xdr:rowOff>
    </xdr:from>
    <xdr:to>
      <xdr:col>48</xdr:col>
      <xdr:colOff>401418</xdr:colOff>
      <xdr:row>91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7AC8D6C9-FDD4-154A-934A-46FC1552D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40</xdr:col>
      <xdr:colOff>101600</xdr:colOff>
      <xdr:row>91</xdr:row>
      <xdr:rowOff>135467</xdr:rowOff>
    </xdr:from>
    <xdr:to>
      <xdr:col>48</xdr:col>
      <xdr:colOff>396023</xdr:colOff>
      <xdr:row>101</xdr:row>
      <xdr:rowOff>1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5494791B-FE8E-8F48-B699-CE523F9B4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50</xdr:col>
      <xdr:colOff>76200</xdr:colOff>
      <xdr:row>30</xdr:row>
      <xdr:rowOff>67734</xdr:rowOff>
    </xdr:from>
    <xdr:to>
      <xdr:col>58</xdr:col>
      <xdr:colOff>472558</xdr:colOff>
      <xdr:row>39</xdr:row>
      <xdr:rowOff>169333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76CCD4D-21D9-644E-BFEA-2AC4D11E26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50</xdr:col>
      <xdr:colOff>84666</xdr:colOff>
      <xdr:row>41</xdr:row>
      <xdr:rowOff>118533</xdr:rowOff>
    </xdr:from>
    <xdr:to>
      <xdr:col>58</xdr:col>
      <xdr:colOff>469921</xdr:colOff>
      <xdr:row>51</xdr:row>
      <xdr:rowOff>16932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A970238-D377-BD43-A1FB-FFCF7D225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50</xdr:col>
      <xdr:colOff>84667</xdr:colOff>
      <xdr:row>51</xdr:row>
      <xdr:rowOff>101600</xdr:rowOff>
    </xdr:from>
    <xdr:to>
      <xdr:col>58</xdr:col>
      <xdr:colOff>469922</xdr:colOff>
      <xdr:row>60</xdr:row>
      <xdr:rowOff>203199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BCFFB77E-81D1-6441-B0B0-0E089024C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50</xdr:col>
      <xdr:colOff>101600</xdr:colOff>
      <xdr:row>61</xdr:row>
      <xdr:rowOff>84666</xdr:rowOff>
    </xdr:from>
    <xdr:to>
      <xdr:col>58</xdr:col>
      <xdr:colOff>481347</xdr:colOff>
      <xdr:row>70</xdr:row>
      <xdr:rowOff>186265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24FB6E6A-3FDD-B84C-BB8A-AB14D01D0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50</xdr:col>
      <xdr:colOff>84667</xdr:colOff>
      <xdr:row>71</xdr:row>
      <xdr:rowOff>135467</xdr:rowOff>
    </xdr:from>
    <xdr:to>
      <xdr:col>58</xdr:col>
      <xdr:colOff>469922</xdr:colOff>
      <xdr:row>81</xdr:row>
      <xdr:rowOff>33866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D3B4B755-008A-CD4E-BE82-5E4DD0764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50</xdr:col>
      <xdr:colOff>84666</xdr:colOff>
      <xdr:row>81</xdr:row>
      <xdr:rowOff>118534</xdr:rowOff>
    </xdr:from>
    <xdr:to>
      <xdr:col>58</xdr:col>
      <xdr:colOff>469921</xdr:colOff>
      <xdr:row>91</xdr:row>
      <xdr:rowOff>16933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DA173083-8C21-C049-AF8E-2E95D4CF3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50</xdr:col>
      <xdr:colOff>84666</xdr:colOff>
      <xdr:row>91</xdr:row>
      <xdr:rowOff>135466</xdr:rowOff>
    </xdr:from>
    <xdr:to>
      <xdr:col>58</xdr:col>
      <xdr:colOff>469921</xdr:colOff>
      <xdr:row>101</xdr:row>
      <xdr:rowOff>33865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F41A402A-8851-8D43-A9F9-E9A3024B5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40</xdr:col>
      <xdr:colOff>40640</xdr:colOff>
      <xdr:row>51</xdr:row>
      <xdr:rowOff>152400</xdr:rowOff>
    </xdr:from>
    <xdr:to>
      <xdr:col>48</xdr:col>
      <xdr:colOff>323899</xdr:colOff>
      <xdr:row>61</xdr:row>
      <xdr:rowOff>16934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8E59737F-B6D1-454B-8307-A95912FDAE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120650</xdr:colOff>
      <xdr:row>2</xdr:row>
      <xdr:rowOff>44450</xdr:rowOff>
    </xdr:from>
    <xdr:to>
      <xdr:col>14</xdr:col>
      <xdr:colOff>565150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182B3A-23CF-3547-888E-920EE8421E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146050</xdr:colOff>
      <xdr:row>26</xdr:row>
      <xdr:rowOff>91487</xdr:rowOff>
    </xdr:from>
    <xdr:to>
      <xdr:col>15</xdr:col>
      <xdr:colOff>590550</xdr:colOff>
      <xdr:row>39</xdr:row>
      <xdr:rowOff>193087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D4D2D0-02C7-CA4F-BDA6-177B2C647A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44450</xdr:rowOff>
    </xdr:from>
    <xdr:to>
      <xdr:col>14</xdr:col>
      <xdr:colOff>539750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1220DE-216B-FE4E-8730-5205CB6A04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89105</xdr:colOff>
      <xdr:row>21</xdr:row>
      <xdr:rowOff>77987</xdr:rowOff>
    </xdr:from>
    <xdr:to>
      <xdr:col>15</xdr:col>
      <xdr:colOff>529698</xdr:colOff>
      <xdr:row>34</xdr:row>
      <xdr:rowOff>179587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9597E1-E457-1342-9212-DC9E163344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82550</xdr:colOff>
      <xdr:row>39</xdr:row>
      <xdr:rowOff>190500</xdr:rowOff>
    </xdr:from>
    <xdr:to>
      <xdr:col>10</xdr:col>
      <xdr:colOff>76200</xdr:colOff>
      <xdr:row>59</xdr:row>
      <xdr:rowOff>190500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1BDDEF6-019B-2D44-AEA5-BE343473FB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120650</xdr:colOff>
      <xdr:row>2</xdr:row>
      <xdr:rowOff>44450</xdr:rowOff>
    </xdr:from>
    <xdr:to>
      <xdr:col>14</xdr:col>
      <xdr:colOff>565150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BB8B3C-FACB-714F-B63B-829700F919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215900</xdr:colOff>
      <xdr:row>21</xdr:row>
      <xdr:rowOff>57150</xdr:rowOff>
    </xdr:from>
    <xdr:to>
      <xdr:col>15</xdr:col>
      <xdr:colOff>660400</xdr:colOff>
      <xdr:row>34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DBBE5C-BBAA-1149-8960-51686BB3E5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1AEA-1DDA-AC4D-89C5-ADE36BCCC33C}">
  <dimension ref="A1:BG30"/>
  <sheetViews>
    <sheetView tabSelected="1" zoomScale="69" workbookViewId="0">
      <selection activeCell="AR103" sqref="AR103"/>
    </sheetView>
  </sheetViews>
  <sheetFormatPr baseColWidth="10" defaultRowHeight="16" x14ac:dyDescent="0.2"/>
  <cols>
    <col min="1" max="1" width="5.5" style="3" customWidth="1"/>
    <col min="2" max="2" width="7.5" style="3" customWidth="1"/>
    <col min="3" max="3" width="7.1640625" style="3" customWidth="1"/>
    <col min="4" max="4" width="8.33203125" style="3" customWidth="1"/>
    <col min="5" max="5" width="7.83203125" style="3" customWidth="1"/>
    <col min="6" max="6" width="7.5" style="3" customWidth="1"/>
    <col min="7" max="7" width="8.1640625" style="3" customWidth="1"/>
    <col min="8" max="8" width="7.83203125" style="3" customWidth="1"/>
    <col min="9" max="9" width="8.33203125" style="3" customWidth="1"/>
    <col min="10" max="10" width="5.83203125" style="3" customWidth="1"/>
    <col min="11" max="11" width="5.1640625" style="3" customWidth="1"/>
    <col min="12" max="12" width="7.6640625" style="3" customWidth="1"/>
    <col min="13" max="13" width="8.33203125" style="3" customWidth="1"/>
    <col min="14" max="14" width="7.33203125" style="3" customWidth="1"/>
    <col min="15" max="16" width="7.5" style="3" customWidth="1"/>
    <col min="17" max="18" width="7.83203125" style="3" customWidth="1"/>
    <col min="19" max="19" width="7.33203125" style="3" customWidth="1"/>
    <col min="20" max="20" width="5.6640625" style="3" customWidth="1"/>
    <col min="21" max="21" width="5" style="3" customWidth="1"/>
    <col min="22" max="22" width="7.33203125" style="3" customWidth="1"/>
    <col min="23" max="23" width="6" style="3" customWidth="1"/>
    <col min="24" max="24" width="6.83203125" style="3" customWidth="1"/>
    <col min="25" max="25" width="7.1640625" style="3" customWidth="1"/>
    <col min="26" max="26" width="7" style="3" customWidth="1"/>
    <col min="27" max="27" width="6.83203125" style="3" customWidth="1"/>
    <col min="28" max="28" width="8" style="3" customWidth="1"/>
    <col min="29" max="29" width="7.1640625" style="3" customWidth="1"/>
    <col min="30" max="30" width="7.33203125" style="3" customWidth="1"/>
    <col min="31" max="31" width="4.5" style="3" customWidth="1"/>
    <col min="32" max="32" width="7" style="3" customWidth="1"/>
    <col min="33" max="33" width="8.5" style="3" customWidth="1"/>
    <col min="34" max="34" width="8" style="3" customWidth="1"/>
    <col min="35" max="35" width="7.6640625" style="3" customWidth="1"/>
    <col min="36" max="36" width="7.1640625" style="3" customWidth="1"/>
    <col min="37" max="37" width="6.83203125" style="3" customWidth="1"/>
    <col min="38" max="38" width="7.6640625" style="3" customWidth="1"/>
    <col min="39" max="39" width="7.83203125" style="3" customWidth="1"/>
    <col min="40" max="40" width="6.1640625" style="3" customWidth="1"/>
    <col min="41" max="41" width="4.5" style="3" customWidth="1"/>
    <col min="42" max="42" width="7.83203125" style="3" customWidth="1"/>
    <col min="43" max="43" width="7.5" style="3" customWidth="1"/>
    <col min="44" max="44" width="8" style="3" customWidth="1"/>
    <col min="45" max="45" width="7.1640625" style="3" customWidth="1"/>
    <col min="46" max="46" width="7" style="3" customWidth="1"/>
    <col min="47" max="47" width="7.5" style="3" customWidth="1"/>
    <col min="48" max="48" width="8.5" style="3" customWidth="1"/>
    <col min="49" max="49" width="6.6640625" style="3" customWidth="1"/>
    <col min="50" max="50" width="7.1640625" style="3" customWidth="1"/>
    <col min="51" max="51" width="4.33203125" style="3" customWidth="1"/>
    <col min="52" max="52" width="8" style="3" customWidth="1"/>
    <col min="53" max="53" width="7.5" style="3" customWidth="1"/>
    <col min="54" max="54" width="9.1640625" style="3" bestFit="1" customWidth="1"/>
    <col min="55" max="55" width="7.6640625" style="3" customWidth="1"/>
    <col min="56" max="56" width="7" style="3" customWidth="1"/>
    <col min="57" max="58" width="7.33203125" style="3" customWidth="1"/>
    <col min="59" max="59" width="7.1640625" style="3" customWidth="1"/>
    <col min="60" max="60" width="8.1640625" style="3" customWidth="1"/>
    <col min="61" max="16384" width="10.83203125" style="3"/>
  </cols>
  <sheetData>
    <row r="1" spans="1:59" s="2" customFormat="1" x14ac:dyDescent="0.2">
      <c r="A1" s="2" t="s">
        <v>5</v>
      </c>
      <c r="B1" s="2" t="s">
        <v>15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K1" s="2" t="s">
        <v>0</v>
      </c>
      <c r="L1" s="2" t="s">
        <v>22</v>
      </c>
      <c r="M1" s="2" t="s">
        <v>22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U1" s="2" t="s">
        <v>1</v>
      </c>
      <c r="V1" s="2" t="s">
        <v>15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E1" s="2" t="s">
        <v>2</v>
      </c>
      <c r="AF1" s="2" t="s">
        <v>22</v>
      </c>
      <c r="AG1" s="2" t="s">
        <v>22</v>
      </c>
      <c r="AH1" s="2" t="s">
        <v>16</v>
      </c>
      <c r="AI1" s="2" t="s">
        <v>17</v>
      </c>
      <c r="AJ1" s="2" t="s">
        <v>23</v>
      </c>
      <c r="AK1" s="2" t="s">
        <v>24</v>
      </c>
      <c r="AL1" s="2" t="s">
        <v>25</v>
      </c>
      <c r="AM1" s="2" t="s">
        <v>21</v>
      </c>
      <c r="AO1" s="2" t="s">
        <v>3</v>
      </c>
      <c r="AP1" s="2" t="s">
        <v>22</v>
      </c>
      <c r="AQ1" s="2" t="s">
        <v>22</v>
      </c>
      <c r="AR1" s="2" t="s">
        <v>16</v>
      </c>
      <c r="AS1" s="2" t="s">
        <v>17</v>
      </c>
      <c r="AT1" s="2" t="s">
        <v>23</v>
      </c>
      <c r="AU1" s="2" t="s">
        <v>24</v>
      </c>
      <c r="AV1" s="2" t="s">
        <v>25</v>
      </c>
      <c r="AW1" s="2" t="s">
        <v>21</v>
      </c>
      <c r="AY1" s="2" t="s">
        <v>4</v>
      </c>
      <c r="AZ1" s="2" t="s">
        <v>15</v>
      </c>
      <c r="BA1" s="2" t="s">
        <v>15</v>
      </c>
      <c r="BB1" s="2" t="s">
        <v>16</v>
      </c>
      <c r="BC1" s="2" t="s">
        <v>17</v>
      </c>
      <c r="BD1" s="2" t="s">
        <v>23</v>
      </c>
      <c r="BE1" s="2" t="s">
        <v>24</v>
      </c>
      <c r="BF1" s="2" t="s">
        <v>25</v>
      </c>
      <c r="BG1" s="2" t="s">
        <v>21</v>
      </c>
    </row>
    <row r="2" spans="1:59" s="1" customFormat="1" x14ac:dyDescent="0.2">
      <c r="A2" s="1" t="s">
        <v>6</v>
      </c>
      <c r="B2" s="1" t="s">
        <v>101</v>
      </c>
      <c r="C2" s="1" t="s">
        <v>102</v>
      </c>
      <c r="D2" s="1" t="s">
        <v>103</v>
      </c>
      <c r="E2" s="1" t="s">
        <v>104</v>
      </c>
      <c r="F2" s="1" t="s">
        <v>105</v>
      </c>
      <c r="G2" s="1" t="s">
        <v>106</v>
      </c>
      <c r="H2" s="1" t="s">
        <v>107</v>
      </c>
      <c r="I2" s="1" t="s">
        <v>108</v>
      </c>
      <c r="K2" s="1" t="s">
        <v>6</v>
      </c>
      <c r="L2" s="1" t="s">
        <v>109</v>
      </c>
      <c r="M2" s="1" t="s">
        <v>110</v>
      </c>
      <c r="N2" s="1" t="s">
        <v>111</v>
      </c>
      <c r="O2" s="1" t="s">
        <v>112</v>
      </c>
      <c r="P2" s="1" t="s">
        <v>113</v>
      </c>
      <c r="Q2" s="1" t="s">
        <v>114</v>
      </c>
      <c r="R2" s="1" t="s">
        <v>115</v>
      </c>
      <c r="S2" s="1" t="s">
        <v>116</v>
      </c>
      <c r="U2" s="1" t="s">
        <v>6</v>
      </c>
      <c r="V2" s="1" t="s">
        <v>117</v>
      </c>
      <c r="W2" s="1" t="s">
        <v>118</v>
      </c>
      <c r="X2" s="1" t="s">
        <v>119</v>
      </c>
      <c r="Y2" s="1" t="s">
        <v>120</v>
      </c>
      <c r="Z2" s="1" t="s">
        <v>121</v>
      </c>
      <c r="AA2" s="1" t="s">
        <v>122</v>
      </c>
      <c r="AB2" s="1" t="s">
        <v>123</v>
      </c>
      <c r="AC2" s="1" t="s">
        <v>124</v>
      </c>
      <c r="AE2" s="1" t="s">
        <v>6</v>
      </c>
      <c r="AF2" s="1" t="s">
        <v>7</v>
      </c>
      <c r="AG2" s="1" t="s">
        <v>8</v>
      </c>
      <c r="AH2" s="1" t="s">
        <v>9</v>
      </c>
      <c r="AI2" s="1" t="s">
        <v>10</v>
      </c>
      <c r="AJ2" s="1" t="s">
        <v>11</v>
      </c>
      <c r="AK2" s="1" t="s">
        <v>13</v>
      </c>
      <c r="AL2" s="1" t="s">
        <v>14</v>
      </c>
      <c r="AM2" s="1" t="s">
        <v>12</v>
      </c>
      <c r="AO2" s="1" t="s">
        <v>6</v>
      </c>
      <c r="AP2" s="1" t="s">
        <v>125</v>
      </c>
      <c r="AQ2" s="1" t="s">
        <v>126</v>
      </c>
      <c r="AR2" s="1" t="s">
        <v>127</v>
      </c>
      <c r="AS2" s="1" t="s">
        <v>128</v>
      </c>
      <c r="AT2" s="1" t="s">
        <v>129</v>
      </c>
      <c r="AU2" s="1" t="s">
        <v>130</v>
      </c>
      <c r="AV2" s="1" t="s">
        <v>131</v>
      </c>
      <c r="AW2" s="1" t="s">
        <v>132</v>
      </c>
      <c r="AY2" s="1" t="s">
        <v>6</v>
      </c>
      <c r="AZ2" s="1" t="s">
        <v>133</v>
      </c>
      <c r="BA2" s="1" t="s">
        <v>134</v>
      </c>
      <c r="BB2" s="1" t="s">
        <v>135</v>
      </c>
      <c r="BC2" s="1" t="s">
        <v>136</v>
      </c>
      <c r="BD2" s="1" t="s">
        <v>137</v>
      </c>
      <c r="BE2" s="1" t="s">
        <v>138</v>
      </c>
      <c r="BF2" s="1" t="s">
        <v>139</v>
      </c>
      <c r="BG2" s="1" t="s">
        <v>140</v>
      </c>
    </row>
    <row r="3" spans="1:59" x14ac:dyDescent="0.2">
      <c r="A3" s="3">
        <v>230</v>
      </c>
      <c r="B3" s="3">
        <v>0.53800000000000003</v>
      </c>
      <c r="C3" s="3">
        <v>1.0139</v>
      </c>
      <c r="D3" s="3">
        <v>0.68969999999999998</v>
      </c>
      <c r="E3" s="3">
        <v>0.47270000000000001</v>
      </c>
      <c r="F3" s="3">
        <v>0.97560000000000002</v>
      </c>
      <c r="G3" s="3">
        <v>0.88529999999999998</v>
      </c>
      <c r="H3" s="3">
        <v>0.83089999999999997</v>
      </c>
      <c r="I3" s="3">
        <v>1.2647999999999999</v>
      </c>
      <c r="K3" s="3">
        <v>230</v>
      </c>
      <c r="L3" s="3">
        <v>1.0322</v>
      </c>
      <c r="M3" s="3">
        <v>1.1519999999999999</v>
      </c>
      <c r="N3" s="3">
        <v>1.0011000000000001</v>
      </c>
      <c r="O3" s="3">
        <v>0.9113</v>
      </c>
      <c r="P3" s="3">
        <v>1.175</v>
      </c>
      <c r="Q3" s="3">
        <v>1.0827</v>
      </c>
      <c r="R3" s="3">
        <v>1.0590999999999999</v>
      </c>
      <c r="S3" s="3">
        <v>1.7025999999999999</v>
      </c>
      <c r="U3" s="3">
        <v>230</v>
      </c>
      <c r="V3" s="3">
        <v>0.8</v>
      </c>
      <c r="W3" s="3">
        <v>1.1546000000000001</v>
      </c>
      <c r="X3" s="3">
        <v>0.8044</v>
      </c>
      <c r="Y3" s="3">
        <v>0.59430000000000005</v>
      </c>
      <c r="Z3" s="3">
        <v>0.91979999999999995</v>
      </c>
      <c r="AA3" s="3">
        <v>0.68559999999999999</v>
      </c>
      <c r="AB3" s="3">
        <v>0.495</v>
      </c>
      <c r="AC3" s="3">
        <v>1.5331999999999999</v>
      </c>
      <c r="AE3" s="3">
        <v>230</v>
      </c>
      <c r="AF3" s="3">
        <v>0.73719999999999997</v>
      </c>
      <c r="AG3" s="3">
        <v>1.0657000000000001</v>
      </c>
      <c r="AH3" s="3">
        <v>0.751</v>
      </c>
      <c r="AI3" s="3">
        <v>0.65690000000000004</v>
      </c>
      <c r="AJ3" s="3">
        <v>1.2185999999999999</v>
      </c>
      <c r="AK3" s="3">
        <v>1.0843</v>
      </c>
      <c r="AL3" s="3">
        <v>1.1217999999999999</v>
      </c>
      <c r="AM3" s="3">
        <v>1.5135000000000001</v>
      </c>
      <c r="AO3" s="3">
        <v>230</v>
      </c>
      <c r="AP3" s="3">
        <v>0.49569999999999997</v>
      </c>
      <c r="AQ3" s="3">
        <v>0.79890000000000005</v>
      </c>
      <c r="AR3" s="3">
        <v>0.60129999999999995</v>
      </c>
      <c r="AS3" s="3">
        <v>0.50290000000000001</v>
      </c>
      <c r="AT3" s="3">
        <v>0.98960000000000004</v>
      </c>
      <c r="AU3" s="3">
        <v>0.87309999999999999</v>
      </c>
      <c r="AV3" s="3">
        <v>0.77490000000000003</v>
      </c>
      <c r="AW3" s="3">
        <v>1.1445000000000001</v>
      </c>
      <c r="AY3" s="3">
        <v>230</v>
      </c>
      <c r="AZ3" s="3">
        <v>0.64280000000000004</v>
      </c>
      <c r="BA3" s="3">
        <v>0.88819999999999999</v>
      </c>
      <c r="BB3" s="3">
        <v>0.7762</v>
      </c>
      <c r="BC3" s="3">
        <v>0.66669999999999996</v>
      </c>
      <c r="BD3" s="3">
        <v>1.0599000000000001</v>
      </c>
      <c r="BE3" s="3">
        <v>0.99270000000000003</v>
      </c>
      <c r="BF3" s="3">
        <v>0.93830000000000002</v>
      </c>
      <c r="BG3" s="3">
        <v>1.3693</v>
      </c>
    </row>
    <row r="4" spans="1:59" x14ac:dyDescent="0.2">
      <c r="A4" s="3">
        <v>240</v>
      </c>
      <c r="B4" s="3">
        <v>0.51780000000000004</v>
      </c>
      <c r="C4" s="3">
        <v>0.61639999999999995</v>
      </c>
      <c r="D4" s="3">
        <v>0.45540000000000003</v>
      </c>
      <c r="E4" s="3">
        <v>0.32219999999999999</v>
      </c>
      <c r="F4" s="3">
        <v>0.55710000000000004</v>
      </c>
      <c r="G4" s="3">
        <v>0.51980000000000004</v>
      </c>
      <c r="H4" s="3">
        <v>0.49209999999999998</v>
      </c>
      <c r="I4" s="3">
        <v>0.73550000000000004</v>
      </c>
      <c r="K4" s="3">
        <v>240</v>
      </c>
      <c r="L4" s="3">
        <v>0.88300000000000001</v>
      </c>
      <c r="M4" s="3">
        <v>1.069</v>
      </c>
      <c r="N4" s="3">
        <v>0.96640000000000004</v>
      </c>
      <c r="O4" s="3">
        <v>0.83850000000000002</v>
      </c>
      <c r="P4" s="3">
        <v>0.91490000000000005</v>
      </c>
      <c r="Q4" s="3">
        <v>0.8357</v>
      </c>
      <c r="R4" s="3">
        <v>0.7792</v>
      </c>
      <c r="S4" s="3">
        <v>0.99199999999999999</v>
      </c>
      <c r="U4" s="3">
        <v>240</v>
      </c>
      <c r="V4" s="3">
        <v>0.68379999999999996</v>
      </c>
      <c r="W4" s="3">
        <v>0.91610000000000003</v>
      </c>
      <c r="X4" s="3">
        <v>0.59840000000000004</v>
      </c>
      <c r="Y4" s="3">
        <v>0.45440000000000003</v>
      </c>
      <c r="Z4" s="3">
        <v>0.56489999999999996</v>
      </c>
      <c r="AA4" s="3">
        <v>0.4153</v>
      </c>
      <c r="AB4" s="3">
        <v>0.28560000000000002</v>
      </c>
      <c r="AC4" s="3">
        <v>0.75090000000000001</v>
      </c>
      <c r="AE4" s="3">
        <v>240</v>
      </c>
      <c r="AF4" s="3">
        <v>0.61850000000000005</v>
      </c>
      <c r="AG4" s="3">
        <v>0.97150000000000003</v>
      </c>
      <c r="AH4" s="3">
        <v>0.6996</v>
      </c>
      <c r="AI4" s="3">
        <v>0.59589999999999999</v>
      </c>
      <c r="AJ4" s="3">
        <v>0.71609999999999996</v>
      </c>
      <c r="AK4" s="3">
        <v>0.63959999999999995</v>
      </c>
      <c r="AL4" s="3">
        <v>0.63500000000000001</v>
      </c>
      <c r="AM4" s="3">
        <v>0.81159999999999999</v>
      </c>
      <c r="AO4" s="3">
        <v>240</v>
      </c>
      <c r="AP4" s="3">
        <v>0.45350000000000001</v>
      </c>
      <c r="AQ4" s="3">
        <v>0.67720000000000002</v>
      </c>
      <c r="AR4" s="3">
        <v>0.40379999999999999</v>
      </c>
      <c r="AS4" s="3">
        <v>0.34200000000000003</v>
      </c>
      <c r="AT4" s="3">
        <v>0.5867</v>
      </c>
      <c r="AU4" s="3">
        <v>0.51839999999999997</v>
      </c>
      <c r="AV4" s="3">
        <v>0.4516</v>
      </c>
      <c r="AW4" s="3">
        <v>0.59279999999999999</v>
      </c>
      <c r="AY4" s="3">
        <v>240</v>
      </c>
      <c r="AZ4" s="3">
        <v>0.54400000000000004</v>
      </c>
      <c r="BA4" s="3">
        <v>0.78049999999999997</v>
      </c>
      <c r="BB4" s="3">
        <v>0.55930000000000002</v>
      </c>
      <c r="BC4" s="3">
        <v>0.46800000000000003</v>
      </c>
      <c r="BD4" s="3">
        <v>0.69779999999999998</v>
      </c>
      <c r="BE4" s="3">
        <v>0.65259999999999996</v>
      </c>
      <c r="BF4" s="3">
        <v>0.58089999999999997</v>
      </c>
      <c r="BG4" s="3">
        <v>0.68510000000000004</v>
      </c>
    </row>
    <row r="5" spans="1:59" x14ac:dyDescent="0.2">
      <c r="A5" s="3">
        <v>250</v>
      </c>
      <c r="B5" s="3">
        <v>0.54020000000000001</v>
      </c>
      <c r="C5" s="3">
        <v>0.51700000000000002</v>
      </c>
      <c r="D5" s="3">
        <v>0.46860000000000002</v>
      </c>
      <c r="E5" s="3">
        <v>0.31519999999999998</v>
      </c>
      <c r="F5" s="3">
        <v>0.51880000000000004</v>
      </c>
      <c r="G5" s="3">
        <v>0.48670000000000002</v>
      </c>
      <c r="H5" s="3">
        <v>0.45889999999999997</v>
      </c>
      <c r="I5" s="3">
        <v>0.67520000000000002</v>
      </c>
      <c r="K5" s="3">
        <v>250</v>
      </c>
      <c r="L5" s="3">
        <v>0.78080000000000005</v>
      </c>
      <c r="M5" s="3">
        <v>1.4550000000000001</v>
      </c>
      <c r="N5" s="3">
        <v>1.0463</v>
      </c>
      <c r="O5" s="3">
        <v>0.83630000000000004</v>
      </c>
      <c r="P5" s="3">
        <v>1.083</v>
      </c>
      <c r="Q5" s="3">
        <v>0.94069999999999998</v>
      </c>
      <c r="R5" s="3">
        <v>0.70099999999999996</v>
      </c>
      <c r="S5" s="3">
        <v>0.82730000000000004</v>
      </c>
      <c r="U5" s="3">
        <v>250</v>
      </c>
      <c r="V5" s="3">
        <v>0.79300000000000004</v>
      </c>
      <c r="W5" s="3">
        <v>0.84719999999999995</v>
      </c>
      <c r="X5" s="3">
        <v>0.56820000000000004</v>
      </c>
      <c r="Y5" s="3">
        <v>0.44519999999999998</v>
      </c>
      <c r="Z5" s="3">
        <v>0.53610000000000002</v>
      </c>
      <c r="AA5" s="3">
        <v>0.37019999999999997</v>
      </c>
      <c r="AB5" s="3">
        <v>0.27489999999999998</v>
      </c>
      <c r="AC5" s="3">
        <v>0.73650000000000004</v>
      </c>
      <c r="AE5" s="3">
        <v>250</v>
      </c>
      <c r="AF5" s="3">
        <v>0.54120000000000001</v>
      </c>
      <c r="AG5" s="3">
        <v>1.2862</v>
      </c>
      <c r="AH5" s="3">
        <v>0.73399999999999999</v>
      </c>
      <c r="AI5" s="3">
        <v>0.58189999999999997</v>
      </c>
      <c r="AJ5" s="3">
        <v>0.82369999999999999</v>
      </c>
      <c r="AK5" s="3">
        <v>0.70809999999999995</v>
      </c>
      <c r="AL5" s="3">
        <v>0.55930000000000002</v>
      </c>
      <c r="AM5" s="3">
        <v>0.6341</v>
      </c>
      <c r="AO5" s="3">
        <v>250</v>
      </c>
      <c r="AP5" s="3">
        <v>0.45219999999999999</v>
      </c>
      <c r="AQ5" s="3">
        <v>0.64959999999999996</v>
      </c>
      <c r="AR5" s="3">
        <v>0.39119999999999999</v>
      </c>
      <c r="AS5" s="3">
        <v>0.32450000000000001</v>
      </c>
      <c r="AT5" s="3">
        <v>0.54020000000000001</v>
      </c>
      <c r="AU5" s="3">
        <v>0.46510000000000001</v>
      </c>
      <c r="AV5" s="3">
        <v>0.4123</v>
      </c>
      <c r="AW5" s="3">
        <v>0.50790000000000002</v>
      </c>
      <c r="AY5" s="3">
        <v>250</v>
      </c>
      <c r="AZ5" s="3">
        <v>0.53620000000000001</v>
      </c>
      <c r="BA5" s="3">
        <v>0.76280000000000003</v>
      </c>
      <c r="BB5" s="3">
        <v>0.52390000000000003</v>
      </c>
      <c r="BC5" s="3">
        <v>0.43340000000000001</v>
      </c>
      <c r="BD5" s="3">
        <v>0.65490000000000004</v>
      </c>
      <c r="BE5" s="3">
        <v>0.61419999999999997</v>
      </c>
      <c r="BF5" s="3">
        <v>0.54420000000000002</v>
      </c>
      <c r="BG5" s="3">
        <v>0.58430000000000004</v>
      </c>
    </row>
    <row r="6" spans="1:59" x14ac:dyDescent="0.2">
      <c r="A6" s="3">
        <v>260</v>
      </c>
      <c r="B6" s="3">
        <v>0.84179999999999999</v>
      </c>
      <c r="C6" s="3">
        <v>0.626</v>
      </c>
      <c r="D6" s="3">
        <v>0.46899999999999997</v>
      </c>
      <c r="E6" s="3">
        <v>0.31219999999999998</v>
      </c>
      <c r="F6" s="3">
        <v>0.7984</v>
      </c>
      <c r="G6" s="3">
        <v>0.74629999999999996</v>
      </c>
      <c r="H6" s="3">
        <v>0.70679999999999998</v>
      </c>
      <c r="I6" s="3">
        <v>1.0446</v>
      </c>
      <c r="K6" s="3">
        <v>260</v>
      </c>
      <c r="L6" s="3">
        <v>0.77200000000000002</v>
      </c>
      <c r="M6" s="3">
        <v>1.5390999999999999</v>
      </c>
      <c r="N6" s="3">
        <v>1.0383</v>
      </c>
      <c r="O6" s="3">
        <v>0.76370000000000005</v>
      </c>
      <c r="P6" s="3">
        <v>1.1155999999999999</v>
      </c>
      <c r="Q6" s="3">
        <v>0.96309999999999996</v>
      </c>
      <c r="R6" s="3">
        <v>0.69489999999999996</v>
      </c>
      <c r="S6" s="3">
        <v>0.8004</v>
      </c>
      <c r="U6" s="3">
        <v>260</v>
      </c>
      <c r="V6" s="3">
        <v>0.84199999999999997</v>
      </c>
      <c r="W6" s="3">
        <v>1.0082</v>
      </c>
      <c r="X6" s="3">
        <v>0.72330000000000005</v>
      </c>
      <c r="Y6" s="3">
        <v>0.57430000000000003</v>
      </c>
      <c r="Z6" s="3">
        <v>0.56510000000000005</v>
      </c>
      <c r="AA6" s="3">
        <v>0.39939999999999998</v>
      </c>
      <c r="AB6" s="3">
        <v>0.33700000000000002</v>
      </c>
      <c r="AC6" s="3">
        <v>0.95140000000000002</v>
      </c>
      <c r="AE6" s="3">
        <v>260</v>
      </c>
      <c r="AF6" s="3">
        <v>0.53110000000000002</v>
      </c>
      <c r="AG6" s="3">
        <v>1.3564000000000001</v>
      </c>
      <c r="AH6" s="3">
        <v>0.72250000000000003</v>
      </c>
      <c r="AI6" s="3">
        <v>0.53639999999999999</v>
      </c>
      <c r="AJ6" s="3">
        <v>0.8639</v>
      </c>
      <c r="AK6" s="3">
        <v>0.7339</v>
      </c>
      <c r="AL6" s="3">
        <v>0.55020000000000002</v>
      </c>
      <c r="AM6" s="3">
        <v>0.6089</v>
      </c>
      <c r="AO6" s="3">
        <v>260</v>
      </c>
      <c r="AP6" s="3">
        <v>0.70250000000000001</v>
      </c>
      <c r="AQ6" s="3">
        <v>0.80789999999999995</v>
      </c>
      <c r="AR6" s="3">
        <v>0.3856</v>
      </c>
      <c r="AS6" s="3">
        <v>0.33169999999999999</v>
      </c>
      <c r="AT6" s="3">
        <v>0.66869999999999996</v>
      </c>
      <c r="AU6" s="3">
        <v>0.6069</v>
      </c>
      <c r="AV6" s="3">
        <v>0.59179999999999999</v>
      </c>
      <c r="AW6" s="3">
        <v>0.73119999999999996</v>
      </c>
      <c r="AY6" s="3">
        <v>260</v>
      </c>
      <c r="AZ6" s="3">
        <v>0.80840000000000001</v>
      </c>
      <c r="BA6" s="3">
        <v>0.9032</v>
      </c>
      <c r="BB6" s="3">
        <v>0.64880000000000004</v>
      </c>
      <c r="BC6" s="3">
        <v>0.48920000000000002</v>
      </c>
      <c r="BD6" s="3">
        <v>0.84060000000000001</v>
      </c>
      <c r="BE6" s="3">
        <v>0.80789999999999995</v>
      </c>
      <c r="BF6" s="3">
        <v>0.79530000000000001</v>
      </c>
      <c r="BG6" s="3">
        <v>0.88</v>
      </c>
    </row>
    <row r="7" spans="1:59" x14ac:dyDescent="0.2">
      <c r="A7" s="3">
        <v>270</v>
      </c>
      <c r="B7" s="3">
        <v>0.88100000000000001</v>
      </c>
      <c r="C7" s="3">
        <v>0.92900000000000005</v>
      </c>
      <c r="D7" s="3">
        <v>0.73040000000000005</v>
      </c>
      <c r="E7" s="3">
        <v>0.47420000000000001</v>
      </c>
      <c r="F7" s="3">
        <v>0.85519999999999996</v>
      </c>
      <c r="G7" s="3">
        <v>0.8014</v>
      </c>
      <c r="H7" s="3">
        <v>0.74990000000000001</v>
      </c>
      <c r="I7" s="3">
        <v>1.1156999999999999</v>
      </c>
      <c r="K7" s="3">
        <v>270</v>
      </c>
      <c r="L7" s="3">
        <v>1.2016</v>
      </c>
      <c r="M7" s="3">
        <v>1.3127</v>
      </c>
      <c r="N7" s="3">
        <v>0.92710000000000004</v>
      </c>
      <c r="O7" s="3">
        <v>0.70309999999999995</v>
      </c>
      <c r="P7" s="3">
        <v>1.1315</v>
      </c>
      <c r="Q7" s="3">
        <v>1.0391999999999999</v>
      </c>
      <c r="R7" s="3">
        <v>0.9788</v>
      </c>
      <c r="S7" s="3">
        <v>1.1814</v>
      </c>
      <c r="U7" s="3">
        <v>270</v>
      </c>
      <c r="V7" s="3">
        <v>0.70960000000000001</v>
      </c>
      <c r="W7" s="3">
        <v>1.1674</v>
      </c>
      <c r="X7" s="3">
        <v>0.78669999999999995</v>
      </c>
      <c r="Y7" s="3">
        <v>0.59030000000000005</v>
      </c>
      <c r="Z7" s="3">
        <v>0.59909999999999997</v>
      </c>
      <c r="AA7" s="3">
        <v>0.40100000000000002</v>
      </c>
      <c r="AB7" s="3">
        <v>0.27589999999999998</v>
      </c>
      <c r="AC7" s="3">
        <v>0.78049999999999997</v>
      </c>
      <c r="AE7" s="3">
        <v>270</v>
      </c>
      <c r="AF7" s="3">
        <v>0.79379999999999995</v>
      </c>
      <c r="AG7" s="3">
        <v>1.1646000000000001</v>
      </c>
      <c r="AH7" s="3">
        <v>0.64829999999999999</v>
      </c>
      <c r="AI7" s="3">
        <v>0.50229999999999997</v>
      </c>
      <c r="AJ7" s="3">
        <v>0.7722</v>
      </c>
      <c r="AK7" s="3">
        <v>0.68940000000000001</v>
      </c>
      <c r="AL7" s="3">
        <v>0.70730000000000004</v>
      </c>
      <c r="AM7" s="3">
        <v>0.87460000000000004</v>
      </c>
      <c r="AO7" s="3">
        <v>270</v>
      </c>
      <c r="AP7" s="3">
        <v>0.74580000000000002</v>
      </c>
      <c r="AQ7" s="3">
        <v>1.0780000000000001</v>
      </c>
      <c r="AR7" s="3">
        <v>0.59540000000000004</v>
      </c>
      <c r="AS7" s="3">
        <v>0.48549999999999999</v>
      </c>
      <c r="AT7" s="3">
        <v>0.85699999999999998</v>
      </c>
      <c r="AU7" s="3">
        <v>0.76280000000000003</v>
      </c>
      <c r="AV7" s="3">
        <v>0.67779999999999996</v>
      </c>
      <c r="AW7" s="3">
        <v>0.80620000000000003</v>
      </c>
      <c r="AY7" s="3">
        <v>270</v>
      </c>
      <c r="AZ7" s="3">
        <v>1.0995999999999999</v>
      </c>
      <c r="BA7" s="3">
        <v>1.2393000000000001</v>
      </c>
      <c r="BB7" s="3">
        <v>0.97499999999999998</v>
      </c>
      <c r="BC7" s="3">
        <v>0.76910000000000001</v>
      </c>
      <c r="BD7" s="3">
        <v>1.1556999999999999</v>
      </c>
      <c r="BE7" s="3">
        <v>1.1069</v>
      </c>
      <c r="BF7" s="3">
        <v>1.0979000000000001</v>
      </c>
      <c r="BG7" s="3">
        <v>1.2110000000000001</v>
      </c>
    </row>
    <row r="8" spans="1:59" x14ac:dyDescent="0.2">
      <c r="A8" s="3">
        <v>280</v>
      </c>
      <c r="B8" s="3">
        <v>0.52449999999999997</v>
      </c>
      <c r="C8" s="3">
        <v>1.1051</v>
      </c>
      <c r="D8" s="3">
        <v>0.84860000000000002</v>
      </c>
      <c r="E8" s="3">
        <v>0.55720000000000003</v>
      </c>
      <c r="F8" s="3">
        <v>0.53649999999999998</v>
      </c>
      <c r="G8" s="3">
        <v>0.48899999999999999</v>
      </c>
      <c r="H8" s="3">
        <v>0.44669999999999999</v>
      </c>
      <c r="I8" s="3">
        <v>0.66439999999999999</v>
      </c>
      <c r="K8" s="3">
        <v>280</v>
      </c>
      <c r="L8" s="3">
        <v>1.3209</v>
      </c>
      <c r="M8" s="3">
        <v>1.1536999999999999</v>
      </c>
      <c r="N8" s="3">
        <v>1.2236</v>
      </c>
      <c r="O8" s="3">
        <v>0.93710000000000004</v>
      </c>
      <c r="P8" s="3">
        <v>1.0912999999999999</v>
      </c>
      <c r="Q8" s="3">
        <v>1.0359</v>
      </c>
      <c r="R8" s="3">
        <v>1.0559000000000001</v>
      </c>
      <c r="S8" s="3">
        <v>1.2908999999999999</v>
      </c>
      <c r="U8" s="3">
        <v>280</v>
      </c>
      <c r="V8" s="3">
        <v>0.44969999999999999</v>
      </c>
      <c r="W8" s="3">
        <v>0.88560000000000005</v>
      </c>
      <c r="X8" s="3">
        <v>0.63570000000000004</v>
      </c>
      <c r="Y8" s="3">
        <v>0.48049999999999998</v>
      </c>
      <c r="Z8" s="3">
        <v>0.50960000000000005</v>
      </c>
      <c r="AA8" s="3">
        <v>0.32469999999999999</v>
      </c>
      <c r="AB8" s="3">
        <v>0.17</v>
      </c>
      <c r="AC8" s="3">
        <v>0.45500000000000002</v>
      </c>
      <c r="AE8" s="3">
        <v>280</v>
      </c>
      <c r="AF8" s="3">
        <v>0.86280000000000001</v>
      </c>
      <c r="AG8" s="3">
        <v>1.0319</v>
      </c>
      <c r="AH8" s="3">
        <v>0.83009999999999995</v>
      </c>
      <c r="AI8" s="3">
        <v>0.65049999999999997</v>
      </c>
      <c r="AJ8" s="3">
        <v>0.71409999999999996</v>
      </c>
      <c r="AK8" s="3">
        <v>0.65569999999999995</v>
      </c>
      <c r="AL8" s="3">
        <v>0.75190000000000001</v>
      </c>
      <c r="AM8" s="3">
        <v>0.93989999999999996</v>
      </c>
      <c r="AO8" s="3">
        <v>280</v>
      </c>
      <c r="AP8" s="3">
        <v>0.46810000000000002</v>
      </c>
      <c r="AQ8" s="3">
        <v>1.0964</v>
      </c>
      <c r="AR8" s="3">
        <v>0.6925</v>
      </c>
      <c r="AS8" s="3">
        <v>0.54720000000000002</v>
      </c>
      <c r="AT8" s="3">
        <v>0.82420000000000004</v>
      </c>
      <c r="AU8" s="3">
        <v>0.70530000000000004</v>
      </c>
      <c r="AV8" s="3">
        <v>0.46829999999999999</v>
      </c>
      <c r="AW8" s="3">
        <v>0.5212</v>
      </c>
      <c r="AY8" s="3">
        <v>280</v>
      </c>
      <c r="AZ8" s="3">
        <v>0.99590000000000001</v>
      </c>
      <c r="BA8" s="3">
        <v>1.5422</v>
      </c>
      <c r="BB8" s="3">
        <v>1.0646</v>
      </c>
      <c r="BC8" s="3">
        <v>0.94189999999999996</v>
      </c>
      <c r="BD8" s="3">
        <v>1.2825</v>
      </c>
      <c r="BE8" s="3">
        <v>1.1879999999999999</v>
      </c>
      <c r="BF8" s="3">
        <v>0.98260000000000003</v>
      </c>
      <c r="BG8" s="3">
        <v>1.0112000000000001</v>
      </c>
    </row>
    <row r="9" spans="1:59" x14ac:dyDescent="0.2">
      <c r="A9" s="3">
        <v>290</v>
      </c>
      <c r="B9" s="3">
        <v>0.44779999999999998</v>
      </c>
      <c r="C9" s="3">
        <v>0.91700000000000004</v>
      </c>
      <c r="D9" s="3">
        <v>0.67800000000000005</v>
      </c>
      <c r="E9" s="3">
        <v>0.44219999999999998</v>
      </c>
      <c r="F9" s="3">
        <v>0.4667</v>
      </c>
      <c r="G9" s="3">
        <v>0.42570000000000002</v>
      </c>
      <c r="H9" s="3">
        <v>0.39200000000000002</v>
      </c>
      <c r="I9" s="3">
        <v>0.57440000000000002</v>
      </c>
      <c r="K9" s="3">
        <v>290</v>
      </c>
      <c r="L9" s="3">
        <v>0.84399999999999997</v>
      </c>
      <c r="M9" s="3">
        <v>0.89170000000000005</v>
      </c>
      <c r="N9" s="3">
        <v>1.0498000000000001</v>
      </c>
      <c r="O9" s="3">
        <v>0.91310000000000002</v>
      </c>
      <c r="P9" s="3">
        <v>0.75780000000000003</v>
      </c>
      <c r="Q9" s="3">
        <v>0.72560000000000002</v>
      </c>
      <c r="R9" s="3">
        <v>0.6966</v>
      </c>
      <c r="S9" s="3">
        <v>0.84219999999999995</v>
      </c>
      <c r="U9" s="3">
        <v>290</v>
      </c>
      <c r="V9" s="3">
        <v>0.40899999999999997</v>
      </c>
      <c r="W9" s="3">
        <v>0.48809999999999998</v>
      </c>
      <c r="X9" s="3">
        <v>0.4012</v>
      </c>
      <c r="Y9" s="3">
        <v>0.32379999999999998</v>
      </c>
      <c r="Z9" s="3">
        <v>0.36</v>
      </c>
      <c r="AA9" s="3">
        <v>0.23250000000000001</v>
      </c>
      <c r="AB9" s="3">
        <v>0.13639999999999999</v>
      </c>
      <c r="AC9" s="3">
        <v>0.34910000000000002</v>
      </c>
      <c r="AE9" s="3">
        <v>290</v>
      </c>
      <c r="AF9" s="3">
        <v>0.56620000000000004</v>
      </c>
      <c r="AG9" s="3">
        <v>0.79900000000000004</v>
      </c>
      <c r="AH9" s="3">
        <v>0.71299999999999997</v>
      </c>
      <c r="AI9" s="3">
        <v>0.59250000000000003</v>
      </c>
      <c r="AJ9" s="3">
        <v>0.54620000000000002</v>
      </c>
      <c r="AK9" s="3">
        <v>0.49919999999999998</v>
      </c>
      <c r="AL9" s="3">
        <v>0.51919999999999999</v>
      </c>
      <c r="AM9" s="3">
        <v>0.62770000000000004</v>
      </c>
      <c r="AO9" s="3">
        <v>290</v>
      </c>
      <c r="AP9" s="3">
        <v>0.38100000000000001</v>
      </c>
      <c r="AQ9" s="3">
        <v>0.5403</v>
      </c>
      <c r="AR9" s="3">
        <v>0.54700000000000004</v>
      </c>
      <c r="AS9" s="3">
        <v>0.44240000000000002</v>
      </c>
      <c r="AT9" s="3">
        <v>0.43059999999999998</v>
      </c>
      <c r="AU9" s="3">
        <v>0.38109999999999999</v>
      </c>
      <c r="AV9" s="3">
        <v>0.34399999999999997</v>
      </c>
      <c r="AW9" s="3">
        <v>0.42749999999999999</v>
      </c>
      <c r="AY9" s="3">
        <v>290</v>
      </c>
      <c r="AZ9" s="3">
        <v>0.72960000000000003</v>
      </c>
      <c r="BA9" s="3">
        <v>1.0846</v>
      </c>
      <c r="BB9" s="3">
        <v>0.88780000000000003</v>
      </c>
      <c r="BC9" s="3">
        <v>0.8075</v>
      </c>
      <c r="BD9" s="3">
        <v>0.88300000000000001</v>
      </c>
      <c r="BE9" s="3">
        <v>0.83399999999999996</v>
      </c>
      <c r="BF9" s="3">
        <v>0.71489999999999998</v>
      </c>
      <c r="BG9" s="3">
        <v>0.75490000000000002</v>
      </c>
    </row>
    <row r="10" spans="1:59" x14ac:dyDescent="0.2">
      <c r="A10" s="3">
        <v>300</v>
      </c>
      <c r="B10" s="3">
        <v>0.44159999999999999</v>
      </c>
      <c r="C10" s="3">
        <v>0.53029999999999999</v>
      </c>
      <c r="D10" s="3">
        <v>0.46650000000000003</v>
      </c>
      <c r="E10" s="3">
        <v>0.29599999999999999</v>
      </c>
      <c r="F10" s="3">
        <v>0.433</v>
      </c>
      <c r="G10" s="3">
        <v>0.40460000000000002</v>
      </c>
      <c r="H10" s="3">
        <v>0.37940000000000002</v>
      </c>
      <c r="I10" s="3">
        <v>0.55820000000000003</v>
      </c>
      <c r="K10" s="3">
        <v>300</v>
      </c>
      <c r="L10" s="3">
        <v>0.62709999999999999</v>
      </c>
      <c r="M10" s="3">
        <v>0.55740000000000001</v>
      </c>
      <c r="N10" s="3">
        <v>0.62160000000000004</v>
      </c>
      <c r="O10" s="3">
        <v>0.65939999999999999</v>
      </c>
      <c r="P10" s="3">
        <v>0.51080000000000003</v>
      </c>
      <c r="Q10" s="3">
        <v>0.50549999999999995</v>
      </c>
      <c r="R10" s="3">
        <v>0.51339999999999997</v>
      </c>
      <c r="S10" s="3">
        <v>0.62929999999999997</v>
      </c>
      <c r="U10" s="3">
        <v>300</v>
      </c>
      <c r="V10" s="3">
        <v>0.41289999999999999</v>
      </c>
      <c r="W10" s="3">
        <v>0.40179999999999999</v>
      </c>
      <c r="X10" s="3">
        <v>0.35980000000000001</v>
      </c>
      <c r="Y10" s="3">
        <v>0.30590000000000001</v>
      </c>
      <c r="Z10" s="3">
        <v>0.36309999999999998</v>
      </c>
      <c r="AA10" s="3">
        <v>0.22359999999999999</v>
      </c>
      <c r="AB10" s="3">
        <v>0.12939999999999999</v>
      </c>
      <c r="AC10" s="3">
        <v>0.33400000000000002</v>
      </c>
      <c r="AE10" s="3">
        <v>300</v>
      </c>
      <c r="AF10" s="3">
        <v>0.42859999999999998</v>
      </c>
      <c r="AG10" s="3">
        <v>0.50280000000000002</v>
      </c>
      <c r="AH10" s="3">
        <v>0.433</v>
      </c>
      <c r="AI10" s="3">
        <v>0.42780000000000001</v>
      </c>
      <c r="AJ10" s="3">
        <v>0.37330000000000002</v>
      </c>
      <c r="AK10" s="3">
        <v>0.34499999999999997</v>
      </c>
      <c r="AL10" s="3">
        <v>0.37690000000000001</v>
      </c>
      <c r="AM10" s="3">
        <v>0.47739999999999999</v>
      </c>
      <c r="AO10" s="3">
        <v>300</v>
      </c>
      <c r="AP10" s="3">
        <v>0.3463</v>
      </c>
      <c r="AQ10" s="3">
        <v>0.32500000000000001</v>
      </c>
      <c r="AR10" s="3">
        <v>0.36359999999999998</v>
      </c>
      <c r="AS10" s="3">
        <v>0.30259999999999998</v>
      </c>
      <c r="AT10" s="3">
        <v>0.29310000000000003</v>
      </c>
      <c r="AU10" s="3">
        <v>0.25580000000000003</v>
      </c>
      <c r="AV10" s="3">
        <v>0.29199999999999998</v>
      </c>
      <c r="AW10" s="3">
        <v>0.38719999999999999</v>
      </c>
      <c r="AY10" s="3">
        <v>300</v>
      </c>
      <c r="AZ10" s="3">
        <v>0.48899999999999999</v>
      </c>
      <c r="BA10" s="3">
        <v>0.5927</v>
      </c>
      <c r="BB10" s="3">
        <v>0.63300000000000001</v>
      </c>
      <c r="BC10" s="3">
        <v>0.56089999999999995</v>
      </c>
      <c r="BD10" s="3">
        <v>0.51270000000000004</v>
      </c>
      <c r="BE10" s="3">
        <v>0.50160000000000005</v>
      </c>
      <c r="BF10" s="3">
        <v>0.49559999999999998</v>
      </c>
      <c r="BG10" s="3">
        <v>0.55359999999999998</v>
      </c>
    </row>
    <row r="11" spans="1:59" x14ac:dyDescent="0.2">
      <c r="A11" s="3">
        <v>310</v>
      </c>
      <c r="B11" s="3">
        <v>0.43930000000000002</v>
      </c>
      <c r="C11" s="3">
        <v>0.29559999999999997</v>
      </c>
      <c r="D11" s="3">
        <v>0.33560000000000001</v>
      </c>
      <c r="E11" s="3">
        <v>0.22220000000000001</v>
      </c>
      <c r="F11" s="3">
        <v>0.41739999999999999</v>
      </c>
      <c r="G11" s="3">
        <v>0.39729999999999999</v>
      </c>
      <c r="H11" s="3">
        <v>0.37859999999999999</v>
      </c>
      <c r="I11" s="3">
        <v>0.55669999999999997</v>
      </c>
      <c r="K11" s="3">
        <v>310</v>
      </c>
      <c r="L11" s="3">
        <v>0.67279999999999995</v>
      </c>
      <c r="M11" s="3">
        <v>0.3982</v>
      </c>
      <c r="N11" s="3">
        <v>0.47460000000000002</v>
      </c>
      <c r="O11" s="3">
        <v>0.54100000000000004</v>
      </c>
      <c r="P11" s="3">
        <v>0.44590000000000002</v>
      </c>
      <c r="Q11" s="3">
        <v>0.45939999999999998</v>
      </c>
      <c r="R11" s="3">
        <v>0.52659999999999996</v>
      </c>
      <c r="S11" s="3">
        <v>0.6502</v>
      </c>
      <c r="U11" s="3">
        <v>310</v>
      </c>
      <c r="V11" s="3">
        <v>0.42209999999999998</v>
      </c>
      <c r="W11" s="3">
        <v>0.43130000000000002</v>
      </c>
      <c r="X11" s="3">
        <v>0.31280000000000002</v>
      </c>
      <c r="Y11" s="3">
        <v>0.27010000000000001</v>
      </c>
      <c r="Z11" s="3">
        <v>0.373</v>
      </c>
      <c r="AA11" s="3">
        <v>0.2258</v>
      </c>
      <c r="AB11" s="3">
        <v>0.124</v>
      </c>
      <c r="AC11" s="3">
        <v>0.317</v>
      </c>
      <c r="AE11" s="3">
        <v>310</v>
      </c>
      <c r="AF11" s="3">
        <v>0.45400000000000001</v>
      </c>
      <c r="AG11" s="3">
        <v>0.36009999999999998</v>
      </c>
      <c r="AH11" s="3">
        <v>0.33439999999999998</v>
      </c>
      <c r="AI11" s="3">
        <v>0.3518</v>
      </c>
      <c r="AJ11" s="3">
        <v>0.2954</v>
      </c>
      <c r="AK11" s="3">
        <v>0.2848</v>
      </c>
      <c r="AL11" s="3">
        <v>0.36880000000000002</v>
      </c>
      <c r="AM11" s="3">
        <v>0.49099999999999999</v>
      </c>
      <c r="AO11" s="3">
        <v>310</v>
      </c>
      <c r="AP11" s="3">
        <v>0.34089999999999998</v>
      </c>
      <c r="AQ11" s="3">
        <v>0.23480000000000001</v>
      </c>
      <c r="AR11" s="3">
        <v>0.25380000000000003</v>
      </c>
      <c r="AS11" s="3">
        <v>0.22939999999999999</v>
      </c>
      <c r="AT11" s="3">
        <v>0.24299999999999999</v>
      </c>
      <c r="AU11" s="3">
        <v>0.21110000000000001</v>
      </c>
      <c r="AV11" s="3">
        <v>0.28079999999999999</v>
      </c>
      <c r="AW11" s="3">
        <v>0.38040000000000002</v>
      </c>
      <c r="AY11" s="3">
        <v>310</v>
      </c>
      <c r="AZ11" s="3">
        <v>0.3569</v>
      </c>
      <c r="BA11" s="3">
        <v>0.32090000000000002</v>
      </c>
      <c r="BB11" s="3">
        <v>0.40550000000000003</v>
      </c>
      <c r="BC11" s="3">
        <v>0.34060000000000001</v>
      </c>
      <c r="BD11" s="3">
        <v>0.3155</v>
      </c>
      <c r="BE11" s="3">
        <v>0.32300000000000001</v>
      </c>
      <c r="BF11" s="3">
        <v>0.37069999999999997</v>
      </c>
      <c r="BG11" s="3">
        <v>0.4355</v>
      </c>
    </row>
    <row r="12" spans="1:59" x14ac:dyDescent="0.2">
      <c r="A12" s="3">
        <v>320</v>
      </c>
      <c r="B12" s="3">
        <v>0.41120000000000001</v>
      </c>
      <c r="C12" s="3">
        <v>0.1991</v>
      </c>
      <c r="D12" s="3">
        <v>0.41880000000000001</v>
      </c>
      <c r="E12" s="3">
        <v>0.27700000000000002</v>
      </c>
      <c r="F12" s="3">
        <v>0.3821</v>
      </c>
      <c r="G12" s="3">
        <v>0.36699999999999999</v>
      </c>
      <c r="H12" s="3">
        <v>0.35210000000000002</v>
      </c>
      <c r="I12" s="3">
        <v>0.52070000000000005</v>
      </c>
      <c r="K12" s="3">
        <v>320</v>
      </c>
      <c r="L12" s="3">
        <v>0.8216</v>
      </c>
      <c r="M12" s="3">
        <v>0.34660000000000002</v>
      </c>
      <c r="N12" s="3">
        <v>0.36309999999999998</v>
      </c>
      <c r="O12" s="3">
        <v>0.39510000000000001</v>
      </c>
      <c r="P12" s="3">
        <v>0.4677</v>
      </c>
      <c r="Q12" s="3">
        <v>0.49809999999999999</v>
      </c>
      <c r="R12" s="3">
        <v>0.62629999999999997</v>
      </c>
      <c r="S12" s="3">
        <v>0.78390000000000004</v>
      </c>
      <c r="U12" s="3">
        <v>320</v>
      </c>
      <c r="V12" s="3">
        <v>0.46100000000000002</v>
      </c>
      <c r="W12" s="3">
        <v>0.4723</v>
      </c>
      <c r="X12" s="3">
        <v>0.29659999999999997</v>
      </c>
      <c r="Y12" s="3">
        <v>0.26669999999999999</v>
      </c>
      <c r="Z12" s="3">
        <v>0.3947</v>
      </c>
      <c r="AA12" s="3">
        <v>0.23449999999999999</v>
      </c>
      <c r="AB12" s="3">
        <v>0.1208</v>
      </c>
      <c r="AC12" s="3">
        <v>0.30819999999999997</v>
      </c>
      <c r="AE12" s="3">
        <v>320</v>
      </c>
      <c r="AF12" s="3">
        <v>0.54110000000000003</v>
      </c>
      <c r="AG12" s="3">
        <v>0.3125</v>
      </c>
      <c r="AH12" s="3">
        <v>0.26</v>
      </c>
      <c r="AI12" s="3">
        <v>0.26419999999999999</v>
      </c>
      <c r="AJ12" s="3">
        <v>0.2651</v>
      </c>
      <c r="AK12" s="3">
        <v>0.26860000000000001</v>
      </c>
      <c r="AL12" s="3">
        <v>0.42180000000000001</v>
      </c>
      <c r="AM12" s="3">
        <v>0.57879999999999998</v>
      </c>
      <c r="AO12" s="3">
        <v>320</v>
      </c>
      <c r="AP12" s="3">
        <v>0.3301</v>
      </c>
      <c r="AQ12" s="3">
        <v>0.27910000000000001</v>
      </c>
      <c r="AR12" s="3">
        <v>0.31040000000000001</v>
      </c>
      <c r="AS12" s="3">
        <v>0.28010000000000002</v>
      </c>
      <c r="AT12" s="3">
        <v>0.27500000000000002</v>
      </c>
      <c r="AU12" s="3">
        <v>0.23150000000000001</v>
      </c>
      <c r="AV12" s="3">
        <v>0.28120000000000001</v>
      </c>
      <c r="AW12" s="3">
        <v>0.37340000000000001</v>
      </c>
      <c r="AY12" s="3">
        <v>320</v>
      </c>
      <c r="AZ12" s="3">
        <v>0.32</v>
      </c>
      <c r="BA12" s="3">
        <v>0.27039999999999997</v>
      </c>
      <c r="BB12" s="3">
        <v>0.36470000000000002</v>
      </c>
      <c r="BC12" s="3">
        <v>0.32100000000000001</v>
      </c>
      <c r="BD12" s="3">
        <v>0.28189999999999998</v>
      </c>
      <c r="BE12" s="3">
        <v>0.29139999999999999</v>
      </c>
      <c r="BF12" s="3">
        <v>0.33300000000000002</v>
      </c>
      <c r="BG12" s="3">
        <v>0.38929999999999998</v>
      </c>
    </row>
    <row r="13" spans="1:59" x14ac:dyDescent="0.2">
      <c r="A13" s="3">
        <v>330</v>
      </c>
      <c r="B13" s="3">
        <v>0.3931</v>
      </c>
      <c r="C13" s="3">
        <v>0.16220000000000001</v>
      </c>
      <c r="D13" s="3">
        <v>0.46210000000000001</v>
      </c>
      <c r="E13" s="3">
        <v>0.29630000000000001</v>
      </c>
      <c r="F13" s="3">
        <v>0.36120000000000002</v>
      </c>
      <c r="G13" s="3">
        <v>0.34649999999999997</v>
      </c>
      <c r="H13" s="3">
        <v>0.33279999999999998</v>
      </c>
      <c r="I13" s="3">
        <v>0.49380000000000002</v>
      </c>
      <c r="K13" s="3">
        <v>330</v>
      </c>
      <c r="L13" s="3">
        <v>0.75749999999999995</v>
      </c>
      <c r="M13" s="3">
        <v>0.36399999999999999</v>
      </c>
      <c r="N13" s="3">
        <v>0.4037</v>
      </c>
      <c r="O13" s="3">
        <v>0.44850000000000001</v>
      </c>
      <c r="P13" s="3">
        <v>0.45710000000000001</v>
      </c>
      <c r="Q13" s="3">
        <v>0.48859999999999998</v>
      </c>
      <c r="R13" s="3">
        <v>0.59840000000000004</v>
      </c>
      <c r="S13" s="3">
        <v>0.7581</v>
      </c>
      <c r="U13" s="3">
        <v>330</v>
      </c>
      <c r="V13" s="3">
        <v>0.52580000000000005</v>
      </c>
      <c r="W13" s="3">
        <v>0.49080000000000001</v>
      </c>
      <c r="X13" s="3">
        <v>0.32029999999999997</v>
      </c>
      <c r="Y13" s="3">
        <v>0.30159999999999998</v>
      </c>
      <c r="Z13" s="3">
        <v>0.4022</v>
      </c>
      <c r="AA13" s="3">
        <v>0.2389</v>
      </c>
      <c r="AB13" s="3">
        <v>0.1293</v>
      </c>
      <c r="AC13" s="3">
        <v>0.34139999999999998</v>
      </c>
      <c r="AE13" s="3">
        <v>330</v>
      </c>
      <c r="AF13" s="3">
        <v>0.49869999999999998</v>
      </c>
      <c r="AG13" s="3">
        <v>0.32519999999999999</v>
      </c>
      <c r="AH13" s="3">
        <v>0.28399999999999997</v>
      </c>
      <c r="AI13" s="3">
        <v>0.29349999999999998</v>
      </c>
      <c r="AJ13" s="3">
        <v>0.25629999999999997</v>
      </c>
      <c r="AK13" s="3">
        <v>0.25979999999999998</v>
      </c>
      <c r="AL13" s="3">
        <v>0.41110000000000002</v>
      </c>
      <c r="AM13" s="3">
        <v>0.55500000000000005</v>
      </c>
      <c r="AO13" s="3">
        <v>330</v>
      </c>
      <c r="AP13" s="3">
        <v>0.31940000000000002</v>
      </c>
      <c r="AQ13" s="3">
        <v>0.33429999999999999</v>
      </c>
      <c r="AR13" s="3">
        <v>0.34870000000000001</v>
      </c>
      <c r="AS13" s="3">
        <v>0.3044</v>
      </c>
      <c r="AT13" s="3">
        <v>0.3095</v>
      </c>
      <c r="AU13" s="3">
        <v>0.25679999999999997</v>
      </c>
      <c r="AV13" s="3">
        <v>0.27879999999999999</v>
      </c>
      <c r="AW13" s="3">
        <v>0.36149999999999999</v>
      </c>
      <c r="AY13" s="3">
        <v>330</v>
      </c>
      <c r="AZ13" s="3">
        <v>0.3014</v>
      </c>
      <c r="BA13" s="3">
        <v>0.30030000000000001</v>
      </c>
      <c r="BB13" s="3">
        <v>0.38300000000000001</v>
      </c>
      <c r="BC13" s="3">
        <v>0.35260000000000002</v>
      </c>
      <c r="BD13" s="3">
        <v>0.29549999999999998</v>
      </c>
      <c r="BE13" s="3">
        <v>0.29849999999999999</v>
      </c>
      <c r="BF13" s="3">
        <v>0.31240000000000001</v>
      </c>
      <c r="BG13" s="3">
        <v>0.35610000000000003</v>
      </c>
    </row>
    <row r="14" spans="1:59" x14ac:dyDescent="0.2">
      <c r="A14" s="3">
        <v>340</v>
      </c>
      <c r="B14" s="3">
        <v>0.39050000000000001</v>
      </c>
      <c r="C14" s="3">
        <v>0.17</v>
      </c>
      <c r="D14" s="3">
        <v>0.40010000000000001</v>
      </c>
      <c r="E14" s="3">
        <v>0.2472</v>
      </c>
      <c r="F14" s="3">
        <v>0.35630000000000001</v>
      </c>
      <c r="G14" s="3">
        <v>0.3417</v>
      </c>
      <c r="H14" s="3">
        <v>0.32819999999999999</v>
      </c>
      <c r="I14" s="3">
        <v>0.48780000000000001</v>
      </c>
      <c r="K14" s="3">
        <v>340</v>
      </c>
      <c r="L14" s="3">
        <v>0.48709999999999998</v>
      </c>
      <c r="M14" s="3">
        <v>0.40310000000000001</v>
      </c>
      <c r="N14" s="3">
        <v>0.57099999999999995</v>
      </c>
      <c r="O14" s="3">
        <v>0.61270000000000002</v>
      </c>
      <c r="P14" s="3">
        <v>0.3846</v>
      </c>
      <c r="Q14" s="3">
        <v>0.39600000000000002</v>
      </c>
      <c r="R14" s="3">
        <v>0.42320000000000002</v>
      </c>
      <c r="S14" s="3">
        <v>0.53859999999999997</v>
      </c>
      <c r="U14" s="3">
        <v>340</v>
      </c>
      <c r="V14" s="3">
        <v>0.59299999999999997</v>
      </c>
      <c r="W14" s="3">
        <v>0.47910000000000003</v>
      </c>
      <c r="X14" s="3">
        <v>0.35899999999999999</v>
      </c>
      <c r="Y14" s="3">
        <v>0.35510000000000003</v>
      </c>
      <c r="Z14" s="3">
        <v>0.41039999999999999</v>
      </c>
      <c r="AA14" s="3">
        <v>0.2445</v>
      </c>
      <c r="AB14" s="3">
        <v>0.14829999999999999</v>
      </c>
      <c r="AC14" s="3">
        <v>0.41110000000000002</v>
      </c>
      <c r="AE14" s="3">
        <v>340</v>
      </c>
      <c r="AF14" s="3">
        <v>0.33279999999999998</v>
      </c>
      <c r="AG14" s="3">
        <v>0.3553</v>
      </c>
      <c r="AH14" s="3">
        <v>0.38740000000000002</v>
      </c>
      <c r="AI14" s="3">
        <v>0.3821</v>
      </c>
      <c r="AJ14" s="3">
        <v>0.245</v>
      </c>
      <c r="AK14" s="3">
        <v>0.2329</v>
      </c>
      <c r="AL14" s="3">
        <v>0.30349999999999999</v>
      </c>
      <c r="AM14" s="3">
        <v>0.40100000000000002</v>
      </c>
      <c r="AO14" s="3">
        <v>340</v>
      </c>
      <c r="AP14" s="3">
        <v>0.31740000000000002</v>
      </c>
      <c r="AQ14" s="3">
        <v>0.3755</v>
      </c>
      <c r="AR14" s="3">
        <v>0.31230000000000002</v>
      </c>
      <c r="AS14" s="3">
        <v>0.26679999999999998</v>
      </c>
      <c r="AT14" s="3">
        <v>0.33739999999999998</v>
      </c>
      <c r="AU14" s="3">
        <v>0.2777</v>
      </c>
      <c r="AV14" s="3">
        <v>0.27900000000000003</v>
      </c>
      <c r="AW14" s="3">
        <v>0.35610000000000003</v>
      </c>
      <c r="AY14" s="3">
        <v>340</v>
      </c>
      <c r="AZ14" s="3">
        <v>0.29480000000000001</v>
      </c>
      <c r="BA14" s="3">
        <v>0.3281</v>
      </c>
      <c r="BB14" s="3">
        <v>0.35189999999999999</v>
      </c>
      <c r="BC14" s="3">
        <v>0.31859999999999999</v>
      </c>
      <c r="BD14" s="3">
        <v>0.30880000000000002</v>
      </c>
      <c r="BE14" s="3">
        <v>0.30640000000000001</v>
      </c>
      <c r="BF14" s="3">
        <v>0.3009</v>
      </c>
      <c r="BG14" s="3">
        <v>0.33700000000000002</v>
      </c>
    </row>
    <row r="15" spans="1:59" x14ac:dyDescent="0.2">
      <c r="A15" s="3">
        <v>350</v>
      </c>
      <c r="B15" s="3">
        <v>0.35720000000000002</v>
      </c>
      <c r="C15" s="3">
        <v>0.20369999999999999</v>
      </c>
      <c r="D15" s="3">
        <v>0.28839999999999999</v>
      </c>
      <c r="E15" s="3">
        <v>0.17330000000000001</v>
      </c>
      <c r="F15" s="3">
        <v>0.3226</v>
      </c>
      <c r="G15" s="3">
        <v>0.31080000000000002</v>
      </c>
      <c r="H15" s="3">
        <v>0.29770000000000002</v>
      </c>
      <c r="I15" s="3">
        <v>0.44409999999999999</v>
      </c>
      <c r="K15" s="3">
        <v>350</v>
      </c>
      <c r="L15" s="3">
        <v>0.43269999999999997</v>
      </c>
      <c r="M15" s="3">
        <v>0.3659</v>
      </c>
      <c r="N15" s="3">
        <v>0.72650000000000003</v>
      </c>
      <c r="O15" s="3">
        <v>0.73340000000000005</v>
      </c>
      <c r="P15" s="3">
        <v>0.3468</v>
      </c>
      <c r="Q15" s="3">
        <v>0.35389999999999999</v>
      </c>
      <c r="R15" s="3">
        <v>0.36320000000000002</v>
      </c>
      <c r="S15" s="3">
        <v>0.45629999999999998</v>
      </c>
      <c r="U15" s="3">
        <v>350</v>
      </c>
      <c r="V15" s="3">
        <v>0.65510000000000002</v>
      </c>
      <c r="W15" s="3">
        <v>0.4874</v>
      </c>
      <c r="X15" s="3">
        <v>0.40089999999999998</v>
      </c>
      <c r="Y15" s="3">
        <v>0.39779999999999999</v>
      </c>
      <c r="Z15" s="3">
        <v>0.43590000000000001</v>
      </c>
      <c r="AA15" s="3">
        <v>0.26269999999999999</v>
      </c>
      <c r="AB15" s="3">
        <v>0.17799999999999999</v>
      </c>
      <c r="AC15" s="3">
        <v>0.51290000000000002</v>
      </c>
      <c r="AE15" s="3">
        <v>350</v>
      </c>
      <c r="AF15" s="3">
        <v>0.29809999999999998</v>
      </c>
      <c r="AG15" s="3">
        <v>0.32150000000000001</v>
      </c>
      <c r="AH15" s="3">
        <v>0.48420000000000002</v>
      </c>
      <c r="AI15" s="3">
        <v>0.44379999999999997</v>
      </c>
      <c r="AJ15" s="3">
        <v>0.2266</v>
      </c>
      <c r="AK15" s="3">
        <v>0.21029999999999999</v>
      </c>
      <c r="AL15" s="3">
        <v>0.25530000000000003</v>
      </c>
      <c r="AM15" s="3">
        <v>0.34389999999999998</v>
      </c>
      <c r="AO15" s="3">
        <v>350</v>
      </c>
      <c r="AP15" s="3">
        <v>0.2974</v>
      </c>
      <c r="AQ15" s="3">
        <v>0.4098</v>
      </c>
      <c r="AR15" s="3">
        <v>0.23430000000000001</v>
      </c>
      <c r="AS15" s="3">
        <v>0.2011</v>
      </c>
      <c r="AT15" s="3">
        <v>0.35909999999999997</v>
      </c>
      <c r="AU15" s="3">
        <v>0.29170000000000001</v>
      </c>
      <c r="AV15" s="3">
        <v>0.26929999999999998</v>
      </c>
      <c r="AW15" s="3">
        <v>0.33560000000000001</v>
      </c>
      <c r="AY15" s="3">
        <v>350</v>
      </c>
      <c r="AZ15" s="3">
        <v>0.29270000000000002</v>
      </c>
      <c r="BA15" s="3">
        <v>0.34150000000000003</v>
      </c>
      <c r="BB15" s="3">
        <v>0.27879999999999999</v>
      </c>
      <c r="BC15" s="3">
        <v>0.23480000000000001</v>
      </c>
      <c r="BD15" s="3">
        <v>0.315</v>
      </c>
      <c r="BE15" s="3">
        <v>0.31019999999999998</v>
      </c>
      <c r="BF15" s="3">
        <v>0.29559999999999997</v>
      </c>
      <c r="BG15" s="3">
        <v>0.32729999999999998</v>
      </c>
    </row>
    <row r="16" spans="1:59" x14ac:dyDescent="0.2">
      <c r="A16" s="3">
        <v>360</v>
      </c>
      <c r="B16" s="3">
        <v>0.28220000000000001</v>
      </c>
      <c r="C16" s="3">
        <v>0.2346</v>
      </c>
      <c r="D16" s="3">
        <v>0.23069999999999999</v>
      </c>
      <c r="E16" s="3">
        <v>0.1431</v>
      </c>
      <c r="F16" s="3">
        <v>0.25519999999999998</v>
      </c>
      <c r="G16" s="3">
        <v>0.246</v>
      </c>
      <c r="H16" s="3">
        <v>0.2329</v>
      </c>
      <c r="I16" s="3">
        <v>0.35139999999999999</v>
      </c>
      <c r="K16" s="3">
        <v>360</v>
      </c>
      <c r="L16" s="3">
        <v>0.51649999999999996</v>
      </c>
      <c r="M16" s="3">
        <v>0.29430000000000001</v>
      </c>
      <c r="N16" s="3">
        <v>0.73299999999999998</v>
      </c>
      <c r="O16" s="3">
        <v>0.68689999999999996</v>
      </c>
      <c r="P16" s="3">
        <v>0.34599999999999997</v>
      </c>
      <c r="Q16" s="3">
        <v>0.36359999999999998</v>
      </c>
      <c r="R16" s="3">
        <v>0.4138</v>
      </c>
      <c r="S16" s="3">
        <v>0.51959999999999995</v>
      </c>
      <c r="U16" s="3">
        <v>360</v>
      </c>
      <c r="V16" s="3">
        <v>0.6663</v>
      </c>
      <c r="W16" s="3">
        <v>0.54479999999999995</v>
      </c>
      <c r="X16" s="3">
        <v>0.43049999999999999</v>
      </c>
      <c r="Y16" s="3">
        <v>0.39560000000000001</v>
      </c>
      <c r="Z16" s="3">
        <v>0.45989999999999998</v>
      </c>
      <c r="AA16" s="3">
        <v>0.2797</v>
      </c>
      <c r="AB16" s="3">
        <v>0.20580000000000001</v>
      </c>
      <c r="AC16" s="3">
        <v>0.60680000000000001</v>
      </c>
      <c r="AE16" s="3">
        <v>360</v>
      </c>
      <c r="AF16" s="3">
        <v>0.3468</v>
      </c>
      <c r="AG16" s="3">
        <v>0.26140000000000002</v>
      </c>
      <c r="AH16" s="3">
        <v>0.4884</v>
      </c>
      <c r="AI16" s="3">
        <v>0.41399999999999998</v>
      </c>
      <c r="AJ16" s="3">
        <v>0.20430000000000001</v>
      </c>
      <c r="AK16" s="3">
        <v>0.1963</v>
      </c>
      <c r="AL16" s="3">
        <v>0.27960000000000002</v>
      </c>
      <c r="AM16" s="3">
        <v>0.38540000000000002</v>
      </c>
      <c r="AO16" s="3">
        <v>360</v>
      </c>
      <c r="AP16" s="3">
        <v>0.2472</v>
      </c>
      <c r="AQ16" s="3">
        <v>0.43140000000000001</v>
      </c>
      <c r="AR16" s="3">
        <v>0.1852</v>
      </c>
      <c r="AS16" s="3">
        <v>0.1653</v>
      </c>
      <c r="AT16" s="3">
        <v>0.36620000000000003</v>
      </c>
      <c r="AU16" s="3">
        <v>0.29120000000000001</v>
      </c>
      <c r="AV16" s="3">
        <v>0.23860000000000001</v>
      </c>
      <c r="AW16" s="3">
        <v>0.28710000000000002</v>
      </c>
      <c r="AY16" s="3">
        <v>360</v>
      </c>
      <c r="AZ16" s="3">
        <v>0.27660000000000001</v>
      </c>
      <c r="BA16" s="3">
        <v>0.34620000000000001</v>
      </c>
      <c r="BB16" s="3">
        <v>0.21340000000000001</v>
      </c>
      <c r="BC16" s="3">
        <v>0.1694</v>
      </c>
      <c r="BD16" s="3">
        <v>0.31030000000000002</v>
      </c>
      <c r="BE16" s="3">
        <v>0.30349999999999999</v>
      </c>
      <c r="BF16" s="3">
        <v>0.27950000000000003</v>
      </c>
      <c r="BG16" s="3">
        <v>0.30530000000000002</v>
      </c>
    </row>
    <row r="17" spans="1:59" x14ac:dyDescent="0.2">
      <c r="A17" s="3">
        <v>370</v>
      </c>
      <c r="B17" s="3">
        <v>0.19869999999999999</v>
      </c>
      <c r="C17" s="3">
        <v>0.25419999999999998</v>
      </c>
      <c r="D17" s="3">
        <v>0.24199999999999999</v>
      </c>
      <c r="E17" s="3">
        <v>0.1552</v>
      </c>
      <c r="F17" s="3">
        <v>0.17910000000000001</v>
      </c>
      <c r="G17" s="3">
        <v>0.1719</v>
      </c>
      <c r="H17" s="3">
        <v>0.16220000000000001</v>
      </c>
      <c r="I17" s="3">
        <v>0.24429999999999999</v>
      </c>
      <c r="K17" s="3">
        <v>370</v>
      </c>
      <c r="L17" s="3">
        <v>0.59179999999999999</v>
      </c>
      <c r="M17" s="3">
        <v>0.32700000000000001</v>
      </c>
      <c r="N17" s="3">
        <v>0.5716</v>
      </c>
      <c r="O17" s="3">
        <v>0.4884</v>
      </c>
      <c r="P17" s="3">
        <v>0.39439999999999997</v>
      </c>
      <c r="Q17" s="3">
        <v>0.40810000000000002</v>
      </c>
      <c r="R17" s="3">
        <v>0.46929999999999999</v>
      </c>
      <c r="S17" s="3">
        <v>0.59050000000000002</v>
      </c>
      <c r="U17" s="3">
        <v>370</v>
      </c>
      <c r="V17" s="3">
        <v>0.60050000000000003</v>
      </c>
      <c r="W17" s="3">
        <v>0.65239999999999998</v>
      </c>
      <c r="X17" s="3">
        <v>0.45279999999999998</v>
      </c>
      <c r="Y17" s="3">
        <v>0.38290000000000002</v>
      </c>
      <c r="Z17" s="3">
        <v>0.48159999999999997</v>
      </c>
      <c r="AA17" s="3">
        <v>0.28910000000000002</v>
      </c>
      <c r="AB17" s="3">
        <v>0.22700000000000001</v>
      </c>
      <c r="AC17" s="3">
        <v>0.67320000000000002</v>
      </c>
      <c r="AE17" s="3">
        <v>370</v>
      </c>
      <c r="AF17" s="3">
        <v>0.39219999999999999</v>
      </c>
      <c r="AG17" s="3">
        <v>0.2908</v>
      </c>
      <c r="AH17" s="3">
        <v>0.38690000000000002</v>
      </c>
      <c r="AI17" s="3">
        <v>0.30209999999999998</v>
      </c>
      <c r="AJ17" s="3">
        <v>0.22020000000000001</v>
      </c>
      <c r="AK17" s="3">
        <v>0.2142</v>
      </c>
      <c r="AL17" s="3">
        <v>0.31659999999999999</v>
      </c>
      <c r="AM17" s="3">
        <v>0.43070000000000003</v>
      </c>
      <c r="AO17" s="3">
        <v>370</v>
      </c>
      <c r="AP17" s="3">
        <v>0.18149999999999999</v>
      </c>
      <c r="AQ17" s="3">
        <v>0.43840000000000001</v>
      </c>
      <c r="AR17" s="3">
        <v>0.18820000000000001</v>
      </c>
      <c r="AS17" s="3">
        <v>0.16639999999999999</v>
      </c>
      <c r="AT17" s="3">
        <v>0.36399999999999999</v>
      </c>
      <c r="AU17" s="3">
        <v>0.28050000000000003</v>
      </c>
      <c r="AV17" s="3">
        <v>0.19400000000000001</v>
      </c>
      <c r="AW17" s="3">
        <v>0.224</v>
      </c>
      <c r="AY17" s="3">
        <v>370</v>
      </c>
      <c r="AZ17" s="3">
        <v>0.24560000000000001</v>
      </c>
      <c r="BA17" s="3">
        <v>0.35349999999999998</v>
      </c>
      <c r="BB17" s="3">
        <v>0.18870000000000001</v>
      </c>
      <c r="BC17" s="3">
        <v>0.1565</v>
      </c>
      <c r="BD17" s="3">
        <v>0.30380000000000001</v>
      </c>
      <c r="BE17" s="3">
        <v>0.2928</v>
      </c>
      <c r="BF17" s="3">
        <v>0.251</v>
      </c>
      <c r="BG17" s="3">
        <v>0.2666</v>
      </c>
    </row>
    <row r="18" spans="1:59" x14ac:dyDescent="0.2">
      <c r="A18" s="3">
        <v>380</v>
      </c>
      <c r="B18" s="3">
        <v>0.1333</v>
      </c>
      <c r="C18" s="3">
        <v>0.25169999999999998</v>
      </c>
      <c r="D18" s="3">
        <v>0.26989999999999997</v>
      </c>
      <c r="E18" s="3">
        <v>0.17510000000000001</v>
      </c>
      <c r="F18" s="3">
        <v>0.1173</v>
      </c>
      <c r="G18" s="3">
        <v>0.11210000000000001</v>
      </c>
      <c r="H18" s="3">
        <v>0.10349999999999999</v>
      </c>
      <c r="I18" s="3">
        <v>0.15559999999999999</v>
      </c>
      <c r="K18" s="3">
        <v>380</v>
      </c>
      <c r="L18" s="3">
        <v>0.58789999999999998</v>
      </c>
      <c r="M18" s="3">
        <v>0.46439999999999998</v>
      </c>
      <c r="N18" s="3">
        <v>0.41339999999999999</v>
      </c>
      <c r="O18" s="3">
        <v>0.3392</v>
      </c>
      <c r="P18" s="3">
        <v>0.47110000000000002</v>
      </c>
      <c r="Q18" s="3">
        <v>0.4632</v>
      </c>
      <c r="R18" s="3">
        <v>0.47889999999999999</v>
      </c>
      <c r="S18" s="3">
        <v>0.59730000000000005</v>
      </c>
      <c r="U18" s="3">
        <v>380</v>
      </c>
      <c r="V18" s="3">
        <v>0.46150000000000002</v>
      </c>
      <c r="W18" s="3">
        <v>0.78820000000000001</v>
      </c>
      <c r="X18" s="3">
        <v>0.46910000000000002</v>
      </c>
      <c r="Y18" s="3">
        <v>0.3649</v>
      </c>
      <c r="Z18" s="3">
        <v>0.48659999999999998</v>
      </c>
      <c r="AA18" s="3">
        <v>0.28120000000000001</v>
      </c>
      <c r="AB18" s="3">
        <v>0.2291</v>
      </c>
      <c r="AC18" s="3">
        <v>0.67500000000000004</v>
      </c>
      <c r="AE18" s="3">
        <v>380</v>
      </c>
      <c r="AF18" s="3">
        <v>0.38829999999999998</v>
      </c>
      <c r="AG18" s="3">
        <v>0.40739999999999998</v>
      </c>
      <c r="AH18" s="3">
        <v>0.28610000000000002</v>
      </c>
      <c r="AI18" s="3">
        <v>0.21820000000000001</v>
      </c>
      <c r="AJ18" s="3">
        <v>0.28029999999999999</v>
      </c>
      <c r="AK18" s="3">
        <v>0.26140000000000002</v>
      </c>
      <c r="AL18" s="3">
        <v>0.33019999999999999</v>
      </c>
      <c r="AM18" s="3">
        <v>0.4289</v>
      </c>
      <c r="AO18" s="3">
        <v>380</v>
      </c>
      <c r="AP18" s="3">
        <v>0.12180000000000001</v>
      </c>
      <c r="AQ18" s="3">
        <v>0.41849999999999998</v>
      </c>
      <c r="AR18" s="3">
        <v>0.21060000000000001</v>
      </c>
      <c r="AS18" s="3">
        <v>0.18099999999999999</v>
      </c>
      <c r="AT18" s="3">
        <v>0.34320000000000001</v>
      </c>
      <c r="AU18" s="3">
        <v>0.25480000000000003</v>
      </c>
      <c r="AV18" s="3">
        <v>0.14879999999999999</v>
      </c>
      <c r="AW18" s="3">
        <v>0.16170000000000001</v>
      </c>
      <c r="AY18" s="3">
        <v>380</v>
      </c>
      <c r="AZ18" s="3">
        <v>0.2064</v>
      </c>
      <c r="BA18" s="3">
        <v>0.35749999999999998</v>
      </c>
      <c r="BB18" s="3">
        <v>0.1855</v>
      </c>
      <c r="BC18" s="3">
        <v>0.1681</v>
      </c>
      <c r="BD18" s="3">
        <v>0.28970000000000001</v>
      </c>
      <c r="BE18" s="3">
        <v>0.27429999999999999</v>
      </c>
      <c r="BF18" s="3">
        <v>0.21049999999999999</v>
      </c>
      <c r="BG18" s="3">
        <v>0.214</v>
      </c>
    </row>
    <row r="19" spans="1:59" x14ac:dyDescent="0.2">
      <c r="A19" s="3">
        <v>390</v>
      </c>
      <c r="B19" s="3">
        <v>9.5299999999999996E-2</v>
      </c>
      <c r="C19" s="3">
        <v>0.23069999999999999</v>
      </c>
      <c r="D19" s="3">
        <v>0.28320000000000001</v>
      </c>
      <c r="E19" s="3">
        <v>0.18690000000000001</v>
      </c>
      <c r="F19" s="3">
        <v>8.4099999999999994E-2</v>
      </c>
      <c r="G19" s="3">
        <v>7.9299999999999995E-2</v>
      </c>
      <c r="H19" s="3">
        <v>7.2300000000000003E-2</v>
      </c>
      <c r="I19" s="3">
        <v>0.1077</v>
      </c>
      <c r="K19" s="3">
        <v>390</v>
      </c>
      <c r="L19" s="3">
        <v>0.48870000000000002</v>
      </c>
      <c r="M19" s="3">
        <v>0.64419999999999999</v>
      </c>
      <c r="N19" s="3">
        <v>0.4052</v>
      </c>
      <c r="O19" s="3">
        <v>0.3256</v>
      </c>
      <c r="P19" s="3">
        <v>0.53500000000000003</v>
      </c>
      <c r="Q19" s="3">
        <v>0.49419999999999997</v>
      </c>
      <c r="R19" s="3">
        <v>0.42349999999999999</v>
      </c>
      <c r="S19" s="3">
        <v>0.5171</v>
      </c>
      <c r="U19" s="3">
        <v>390</v>
      </c>
      <c r="V19" s="3">
        <v>0.31009999999999999</v>
      </c>
      <c r="W19" s="3">
        <v>0.91190000000000004</v>
      </c>
      <c r="X19" s="3">
        <v>0.48770000000000002</v>
      </c>
      <c r="Y19" s="3">
        <v>0.37569999999999998</v>
      </c>
      <c r="Z19" s="3">
        <v>0.46700000000000003</v>
      </c>
      <c r="AA19" s="3">
        <v>0.25969999999999999</v>
      </c>
      <c r="AB19" s="3">
        <v>0.20830000000000001</v>
      </c>
      <c r="AC19" s="3">
        <v>0.60429999999999995</v>
      </c>
      <c r="AE19" s="3">
        <v>390</v>
      </c>
      <c r="AF19" s="3">
        <v>0.3266</v>
      </c>
      <c r="AG19" s="3">
        <v>0.55910000000000004</v>
      </c>
      <c r="AH19" s="3">
        <v>0.27939999999999998</v>
      </c>
      <c r="AI19" s="3">
        <v>0.21229999999999999</v>
      </c>
      <c r="AJ19" s="3">
        <v>0.35549999999999998</v>
      </c>
      <c r="AK19" s="3">
        <v>0.31459999999999999</v>
      </c>
      <c r="AL19" s="3">
        <v>0.30819999999999997</v>
      </c>
      <c r="AM19" s="3">
        <v>0.36880000000000002</v>
      </c>
      <c r="AO19" s="3">
        <v>390</v>
      </c>
      <c r="AP19" s="3">
        <v>8.3000000000000004E-2</v>
      </c>
      <c r="AQ19" s="3">
        <v>0.37259999999999999</v>
      </c>
      <c r="AR19" s="3">
        <v>0.22520000000000001</v>
      </c>
      <c r="AS19" s="3">
        <v>0.19070000000000001</v>
      </c>
      <c r="AT19" s="3">
        <v>0.30759999999999998</v>
      </c>
      <c r="AU19" s="3">
        <v>0.2225</v>
      </c>
      <c r="AV19" s="3">
        <v>0.115</v>
      </c>
      <c r="AW19" s="3">
        <v>0.1211</v>
      </c>
      <c r="AY19" s="3">
        <v>390</v>
      </c>
      <c r="AZ19" s="3">
        <v>0.16850000000000001</v>
      </c>
      <c r="BA19" s="3">
        <v>0.35139999999999999</v>
      </c>
      <c r="BB19" s="3">
        <v>0.18459999999999999</v>
      </c>
      <c r="BC19" s="3">
        <v>0.1792</v>
      </c>
      <c r="BD19" s="3">
        <v>0.2707</v>
      </c>
      <c r="BE19" s="3">
        <v>0.25230000000000002</v>
      </c>
      <c r="BF19" s="3">
        <v>0.1724</v>
      </c>
      <c r="BG19" s="3">
        <v>0.16900000000000001</v>
      </c>
    </row>
    <row r="20" spans="1:59" x14ac:dyDescent="0.2">
      <c r="A20" s="3">
        <v>400</v>
      </c>
      <c r="B20" s="3">
        <v>7.5999999999999998E-2</v>
      </c>
      <c r="C20" s="3">
        <v>0.19259999999999999</v>
      </c>
      <c r="D20" s="3">
        <v>0.2797</v>
      </c>
      <c r="E20" s="3">
        <v>0.1862</v>
      </c>
      <c r="F20" s="3">
        <v>6.5000000000000002E-2</v>
      </c>
      <c r="G20" s="3">
        <v>6.13E-2</v>
      </c>
      <c r="H20" s="3">
        <v>5.5300000000000002E-2</v>
      </c>
      <c r="I20" s="3">
        <v>8.2600000000000007E-2</v>
      </c>
      <c r="K20" s="3">
        <v>400</v>
      </c>
      <c r="L20" s="3">
        <v>0.3266</v>
      </c>
      <c r="M20" s="3">
        <v>0.86929999999999996</v>
      </c>
      <c r="N20" s="3">
        <v>0.50560000000000005</v>
      </c>
      <c r="O20" s="3">
        <v>0.38750000000000001</v>
      </c>
      <c r="P20" s="3">
        <v>0.59719999999999995</v>
      </c>
      <c r="Q20" s="3">
        <v>0.51549999999999996</v>
      </c>
      <c r="R20" s="3">
        <v>0.32179999999999997</v>
      </c>
      <c r="S20" s="3">
        <v>0.378</v>
      </c>
      <c r="U20" s="3">
        <v>400</v>
      </c>
      <c r="V20" s="3">
        <v>0.18260000000000001</v>
      </c>
      <c r="W20" s="3">
        <v>0.99560000000000004</v>
      </c>
      <c r="X20" s="3">
        <v>0.51019999999999999</v>
      </c>
      <c r="Y20" s="3">
        <v>0.38</v>
      </c>
      <c r="Z20" s="3">
        <v>0.43680000000000002</v>
      </c>
      <c r="AA20" s="3">
        <v>0.2273</v>
      </c>
      <c r="AB20" s="3">
        <v>0.16489999999999999</v>
      </c>
      <c r="AC20" s="3">
        <v>0.46750000000000003</v>
      </c>
      <c r="AE20" s="3">
        <v>400</v>
      </c>
      <c r="AF20" s="3">
        <v>0.22600000000000001</v>
      </c>
      <c r="AG20" s="3">
        <v>0.74819999999999998</v>
      </c>
      <c r="AH20" s="3">
        <v>0.34129999999999999</v>
      </c>
      <c r="AI20" s="3">
        <v>0.25359999999999999</v>
      </c>
      <c r="AJ20" s="3">
        <v>0.44719999999999999</v>
      </c>
      <c r="AK20" s="3">
        <v>0.37590000000000001</v>
      </c>
      <c r="AL20" s="3">
        <v>0.2571</v>
      </c>
      <c r="AM20" s="3">
        <v>0.26939999999999997</v>
      </c>
      <c r="AO20" s="3">
        <v>400</v>
      </c>
      <c r="AP20" s="3">
        <v>5.8799999999999998E-2</v>
      </c>
      <c r="AQ20" s="3">
        <v>0.30480000000000002</v>
      </c>
      <c r="AR20" s="3">
        <v>0.2248</v>
      </c>
      <c r="AS20" s="3">
        <v>0.19209999999999999</v>
      </c>
      <c r="AT20" s="3">
        <v>0.26219999999999999</v>
      </c>
      <c r="AU20" s="3">
        <v>0.17910000000000001</v>
      </c>
      <c r="AV20" s="3">
        <v>8.9300000000000004E-2</v>
      </c>
      <c r="AW20" s="3">
        <v>9.5100000000000004E-2</v>
      </c>
      <c r="AY20" s="3">
        <v>400</v>
      </c>
      <c r="AZ20" s="3">
        <v>0.1323</v>
      </c>
      <c r="BA20" s="3">
        <v>0.32679999999999998</v>
      </c>
      <c r="BB20" s="3">
        <v>0.1812</v>
      </c>
      <c r="BC20" s="3">
        <v>0.18579999999999999</v>
      </c>
      <c r="BD20" s="3">
        <v>0.2409</v>
      </c>
      <c r="BE20" s="3">
        <v>0.22159999999999999</v>
      </c>
      <c r="BF20" s="3">
        <v>0.1368</v>
      </c>
      <c r="BG20" s="3">
        <v>0.1308</v>
      </c>
    </row>
    <row r="21" spans="1:59" x14ac:dyDescent="0.2">
      <c r="A21" s="3">
        <v>410</v>
      </c>
      <c r="B21" s="3">
        <v>6.9199999999999998E-2</v>
      </c>
      <c r="C21" s="3">
        <v>0.1545</v>
      </c>
      <c r="D21" s="3">
        <v>0.25580000000000003</v>
      </c>
      <c r="E21" s="3">
        <v>0.17130000000000001</v>
      </c>
      <c r="F21" s="3">
        <v>5.62E-2</v>
      </c>
      <c r="G21" s="3">
        <v>5.4399999999999997E-2</v>
      </c>
      <c r="H21" s="3">
        <v>4.9500000000000002E-2</v>
      </c>
      <c r="I21" s="3">
        <v>7.2300000000000003E-2</v>
      </c>
      <c r="K21" s="3">
        <v>410</v>
      </c>
      <c r="L21" s="3">
        <v>0.20119999999999999</v>
      </c>
      <c r="M21" s="3">
        <v>1.0354000000000001</v>
      </c>
      <c r="N21" s="3">
        <v>0.61619999999999997</v>
      </c>
      <c r="O21" s="3">
        <v>0.45379999999999998</v>
      </c>
      <c r="P21" s="3">
        <v>0.64419999999999999</v>
      </c>
      <c r="Q21" s="3">
        <v>0.52700000000000002</v>
      </c>
      <c r="R21" s="3">
        <v>0.23699999999999999</v>
      </c>
      <c r="S21" s="3">
        <v>0.25900000000000001</v>
      </c>
      <c r="U21" s="3">
        <v>410</v>
      </c>
      <c r="V21" s="3">
        <v>0.11990000000000001</v>
      </c>
      <c r="W21" s="3">
        <v>0.98660000000000003</v>
      </c>
      <c r="X21" s="3">
        <v>0.51200000000000001</v>
      </c>
      <c r="Y21" s="3">
        <v>0.35170000000000001</v>
      </c>
      <c r="Z21" s="3">
        <v>0.39650000000000002</v>
      </c>
      <c r="AA21" s="3">
        <v>0.1958</v>
      </c>
      <c r="AB21" s="3">
        <v>0.1188</v>
      </c>
      <c r="AC21" s="3">
        <v>0.33040000000000003</v>
      </c>
      <c r="AE21" s="3">
        <v>410</v>
      </c>
      <c r="AF21" s="3">
        <v>0.14849999999999999</v>
      </c>
      <c r="AG21" s="3">
        <v>0.88719999999999999</v>
      </c>
      <c r="AH21" s="3">
        <v>0.41170000000000001</v>
      </c>
      <c r="AI21" s="3">
        <v>0.30049999999999999</v>
      </c>
      <c r="AJ21" s="3">
        <v>0.52070000000000005</v>
      </c>
      <c r="AK21" s="3">
        <v>0.4229</v>
      </c>
      <c r="AL21" s="3">
        <v>0.21129999999999999</v>
      </c>
      <c r="AM21" s="3">
        <v>0.18609999999999999</v>
      </c>
      <c r="AO21" s="3">
        <v>410</v>
      </c>
      <c r="AP21" s="3">
        <v>4.8000000000000001E-2</v>
      </c>
      <c r="AQ21" s="3">
        <v>0.2382</v>
      </c>
      <c r="AR21" s="3">
        <v>0.20699999999999999</v>
      </c>
      <c r="AS21" s="3">
        <v>0.17760000000000001</v>
      </c>
      <c r="AT21" s="3">
        <v>0.21590000000000001</v>
      </c>
      <c r="AU21" s="3">
        <v>0.14069999999999999</v>
      </c>
      <c r="AV21" s="3">
        <v>7.4800000000000005E-2</v>
      </c>
      <c r="AW21" s="3">
        <v>8.2500000000000004E-2</v>
      </c>
      <c r="AY21" s="3">
        <v>410</v>
      </c>
      <c r="AZ21" s="3">
        <v>0.107</v>
      </c>
      <c r="BA21" s="3">
        <v>0.2883</v>
      </c>
      <c r="BB21" s="3">
        <v>0.1736</v>
      </c>
      <c r="BC21" s="3">
        <v>0.18099999999999999</v>
      </c>
      <c r="BD21" s="3">
        <v>0.20599999999999999</v>
      </c>
      <c r="BE21" s="3">
        <v>0.19009999999999999</v>
      </c>
      <c r="BF21" s="3">
        <v>0.1128</v>
      </c>
      <c r="BG21" s="3">
        <v>0.1074</v>
      </c>
    </row>
    <row r="22" spans="1:59" x14ac:dyDescent="0.2">
      <c r="A22" s="3">
        <v>420</v>
      </c>
      <c r="B22" s="3">
        <v>6.3600000000000004E-2</v>
      </c>
      <c r="C22" s="3">
        <v>0.11700000000000001</v>
      </c>
      <c r="D22" s="3">
        <v>0.21329999999999999</v>
      </c>
      <c r="E22" s="3">
        <v>0.14599999999999999</v>
      </c>
      <c r="F22" s="3">
        <v>5.16E-2</v>
      </c>
      <c r="G22" s="3">
        <v>4.99E-2</v>
      </c>
      <c r="H22" s="3">
        <v>4.7100000000000003E-2</v>
      </c>
      <c r="I22" s="3">
        <v>6.6900000000000001E-2</v>
      </c>
      <c r="K22" s="3">
        <v>420</v>
      </c>
      <c r="L22" s="3">
        <v>0.11700000000000001</v>
      </c>
      <c r="M22" s="3">
        <v>1.1194</v>
      </c>
      <c r="N22" s="3">
        <v>0.70279999999999998</v>
      </c>
      <c r="O22" s="3">
        <v>0.50860000000000005</v>
      </c>
      <c r="P22" s="3">
        <v>0.6593</v>
      </c>
      <c r="Q22" s="3">
        <v>0.52290000000000003</v>
      </c>
      <c r="R22" s="3">
        <v>0.17799999999999999</v>
      </c>
      <c r="S22" s="3">
        <v>0.17480000000000001</v>
      </c>
      <c r="U22" s="3">
        <v>420</v>
      </c>
      <c r="V22" s="3">
        <v>8.6599999999999996E-2</v>
      </c>
      <c r="W22" s="3">
        <v>0.89119999999999999</v>
      </c>
      <c r="X22" s="3">
        <v>0.48399999999999999</v>
      </c>
      <c r="Y22" s="3">
        <v>0.3039</v>
      </c>
      <c r="Z22" s="3">
        <v>0.34770000000000001</v>
      </c>
      <c r="AA22" s="3">
        <v>0.16109999999999999</v>
      </c>
      <c r="AB22" s="3">
        <v>8.1900000000000001E-2</v>
      </c>
      <c r="AC22" s="3">
        <v>0.22700000000000001</v>
      </c>
      <c r="AE22" s="3">
        <v>420</v>
      </c>
      <c r="AF22" s="3">
        <v>9.5899999999999999E-2</v>
      </c>
      <c r="AG22" s="3">
        <v>0.95740000000000003</v>
      </c>
      <c r="AH22" s="3">
        <v>0.46789999999999998</v>
      </c>
      <c r="AI22" s="3">
        <v>0.34339999999999998</v>
      </c>
      <c r="AJ22" s="3">
        <v>0.56489999999999996</v>
      </c>
      <c r="AK22" s="3">
        <v>0.44919999999999999</v>
      </c>
      <c r="AL22" s="3">
        <v>0.1772</v>
      </c>
      <c r="AM22" s="3">
        <v>0.129</v>
      </c>
      <c r="AO22" s="3">
        <v>420</v>
      </c>
      <c r="AP22" s="3">
        <v>4.1200000000000001E-2</v>
      </c>
      <c r="AQ22" s="3">
        <v>0.17230000000000001</v>
      </c>
      <c r="AR22" s="3">
        <v>0.17430000000000001</v>
      </c>
      <c r="AS22" s="3">
        <v>0.15359999999999999</v>
      </c>
      <c r="AT22" s="3">
        <v>0.17100000000000001</v>
      </c>
      <c r="AU22" s="3">
        <v>0.1057</v>
      </c>
      <c r="AV22" s="3">
        <v>6.4199999999999993E-2</v>
      </c>
      <c r="AW22" s="3">
        <v>7.4800000000000005E-2</v>
      </c>
      <c r="AY22" s="3">
        <v>420</v>
      </c>
      <c r="AZ22" s="3">
        <v>8.4400000000000003E-2</v>
      </c>
      <c r="BA22" s="3">
        <v>0.2382</v>
      </c>
      <c r="BB22" s="3">
        <v>0.15770000000000001</v>
      </c>
      <c r="BC22" s="3">
        <v>0.16569999999999999</v>
      </c>
      <c r="BD22" s="3">
        <v>0.16769999999999999</v>
      </c>
      <c r="BE22" s="3">
        <v>0.15529999999999999</v>
      </c>
      <c r="BF22" s="3">
        <v>9.3600000000000003E-2</v>
      </c>
      <c r="BG22" s="3">
        <v>9.1200000000000003E-2</v>
      </c>
    </row>
    <row r="23" spans="1:59" x14ac:dyDescent="0.2">
      <c r="A23" s="3">
        <v>430</v>
      </c>
      <c r="B23" s="3">
        <v>6.4199999999999993E-2</v>
      </c>
      <c r="C23" s="3">
        <v>8.6099999999999996E-2</v>
      </c>
      <c r="D23" s="3">
        <v>0.17460000000000001</v>
      </c>
      <c r="E23" s="3">
        <v>0.1202</v>
      </c>
      <c r="F23" s="3">
        <v>4.7500000000000001E-2</v>
      </c>
      <c r="G23" s="3">
        <v>4.8000000000000001E-2</v>
      </c>
      <c r="H23" s="3">
        <v>4.4999999999999998E-2</v>
      </c>
      <c r="I23" s="3">
        <v>6.4600000000000005E-2</v>
      </c>
      <c r="K23" s="3">
        <v>430</v>
      </c>
      <c r="L23" s="3">
        <v>7.2499999999999995E-2</v>
      </c>
      <c r="M23" s="3">
        <v>1.0620000000000001</v>
      </c>
      <c r="N23" s="3">
        <v>0.72629999999999995</v>
      </c>
      <c r="O23" s="3">
        <v>0.53239999999999998</v>
      </c>
      <c r="P23" s="3">
        <v>0.61439999999999995</v>
      </c>
      <c r="Q23" s="3">
        <v>0.48220000000000002</v>
      </c>
      <c r="R23" s="3">
        <v>0.1399</v>
      </c>
      <c r="S23" s="3">
        <v>0.12820000000000001</v>
      </c>
      <c r="U23" s="3">
        <v>430</v>
      </c>
      <c r="V23" s="3">
        <v>7.1199999999999999E-2</v>
      </c>
      <c r="W23" s="3">
        <v>0.70369999999999999</v>
      </c>
      <c r="X23" s="3">
        <v>0.439</v>
      </c>
      <c r="Y23" s="3">
        <v>0.22800000000000001</v>
      </c>
      <c r="Z23" s="3">
        <v>0.31430000000000002</v>
      </c>
      <c r="AA23" s="3">
        <v>0.12859999999999999</v>
      </c>
      <c r="AB23" s="3">
        <v>6.0400000000000002E-2</v>
      </c>
      <c r="AC23" s="3">
        <v>0.1736</v>
      </c>
      <c r="AE23" s="3">
        <v>430</v>
      </c>
      <c r="AF23" s="3">
        <v>6.8099999999999994E-2</v>
      </c>
      <c r="AG23" s="3">
        <v>0.9042</v>
      </c>
      <c r="AH23" s="3">
        <v>0.4839</v>
      </c>
      <c r="AI23" s="3">
        <v>0.36509999999999998</v>
      </c>
      <c r="AJ23" s="3">
        <v>0.54910000000000003</v>
      </c>
      <c r="AK23" s="3">
        <v>0.43180000000000002</v>
      </c>
      <c r="AL23" s="3">
        <v>0.14960000000000001</v>
      </c>
      <c r="AM23" s="3">
        <v>9.69E-2</v>
      </c>
      <c r="AO23" s="3">
        <v>430</v>
      </c>
      <c r="AP23" s="3">
        <v>3.7100000000000001E-2</v>
      </c>
      <c r="AQ23" s="3">
        <v>0.1182</v>
      </c>
      <c r="AR23" s="3">
        <v>0.13789999999999999</v>
      </c>
      <c r="AS23" s="3">
        <v>0.122</v>
      </c>
      <c r="AT23" s="3">
        <v>0.14180000000000001</v>
      </c>
      <c r="AU23" s="3">
        <v>7.7399999999999997E-2</v>
      </c>
      <c r="AV23" s="3">
        <v>5.6000000000000001E-2</v>
      </c>
      <c r="AW23" s="3">
        <v>6.9900000000000004E-2</v>
      </c>
      <c r="AY23" s="3">
        <v>430</v>
      </c>
      <c r="AZ23" s="3">
        <v>6.88E-2</v>
      </c>
      <c r="BA23" s="3">
        <v>0.1842</v>
      </c>
      <c r="BB23" s="3">
        <v>0.13550000000000001</v>
      </c>
      <c r="BC23" s="3">
        <v>0.14360000000000001</v>
      </c>
      <c r="BD23" s="3">
        <v>0.1298</v>
      </c>
      <c r="BE23" s="3">
        <v>0.1227</v>
      </c>
      <c r="BF23" s="3">
        <v>8.09E-2</v>
      </c>
      <c r="BG23" s="3">
        <v>8.0399999999999999E-2</v>
      </c>
    </row>
    <row r="24" spans="1:59" x14ac:dyDescent="0.2">
      <c r="A24" s="3">
        <v>440</v>
      </c>
      <c r="B24" s="3">
        <v>6.2600000000000003E-2</v>
      </c>
      <c r="C24" s="3">
        <v>6.6000000000000003E-2</v>
      </c>
      <c r="D24" s="3">
        <v>0.13489999999999999</v>
      </c>
      <c r="E24" s="3">
        <v>9.7600000000000006E-2</v>
      </c>
      <c r="F24" s="3">
        <v>4.65E-2</v>
      </c>
      <c r="G24" s="3">
        <v>4.7300000000000002E-2</v>
      </c>
      <c r="H24" s="3">
        <v>4.53E-2</v>
      </c>
      <c r="I24" s="3">
        <v>6.3799999999999996E-2</v>
      </c>
      <c r="K24" s="3">
        <v>440</v>
      </c>
      <c r="L24" s="3">
        <v>5.2200000000000003E-2</v>
      </c>
      <c r="M24" s="3">
        <v>0.85350000000000004</v>
      </c>
      <c r="N24" s="3">
        <v>0.64839999999999998</v>
      </c>
      <c r="O24" s="3">
        <v>0.49969999999999998</v>
      </c>
      <c r="P24" s="3">
        <v>0.4889</v>
      </c>
      <c r="Q24" s="3">
        <v>0.3926</v>
      </c>
      <c r="R24" s="3">
        <v>0.1147</v>
      </c>
      <c r="S24" s="3">
        <v>0.1022</v>
      </c>
      <c r="U24" s="3">
        <v>440</v>
      </c>
      <c r="V24" s="3">
        <v>6.2600000000000003E-2</v>
      </c>
      <c r="W24" s="3">
        <v>0.4945</v>
      </c>
      <c r="X24" s="3">
        <v>0.37290000000000001</v>
      </c>
      <c r="Y24" s="3">
        <v>0.1656</v>
      </c>
      <c r="Z24" s="3">
        <v>0.27850000000000003</v>
      </c>
      <c r="AA24" s="3">
        <v>0.10920000000000001</v>
      </c>
      <c r="AB24" s="3">
        <v>5.21E-2</v>
      </c>
      <c r="AC24" s="3">
        <v>0.15049999999999999</v>
      </c>
      <c r="AE24" s="3">
        <v>440</v>
      </c>
      <c r="AF24" s="3">
        <v>5.5500000000000001E-2</v>
      </c>
      <c r="AG24" s="3">
        <v>0.72499999999999998</v>
      </c>
      <c r="AH24" s="3">
        <v>0.43509999999999999</v>
      </c>
      <c r="AI24" s="3">
        <v>0.3372</v>
      </c>
      <c r="AJ24" s="3">
        <v>0.46629999999999999</v>
      </c>
      <c r="AK24" s="3">
        <v>0.36520000000000002</v>
      </c>
      <c r="AL24" s="3">
        <v>0.1255</v>
      </c>
      <c r="AM24" s="3">
        <v>8.1299999999999997E-2</v>
      </c>
      <c r="AO24" s="3">
        <v>440</v>
      </c>
      <c r="AP24" s="3">
        <v>3.5799999999999998E-2</v>
      </c>
      <c r="AQ24" s="3">
        <v>8.3000000000000004E-2</v>
      </c>
      <c r="AR24" s="3">
        <v>0.10390000000000001</v>
      </c>
      <c r="AS24" s="3">
        <v>9.7199999999999995E-2</v>
      </c>
      <c r="AT24" s="3">
        <v>0.12039999999999999</v>
      </c>
      <c r="AU24" s="3">
        <v>6.1400000000000003E-2</v>
      </c>
      <c r="AV24" s="3">
        <v>5.1799999999999999E-2</v>
      </c>
      <c r="AW24" s="3">
        <v>6.7299999999999999E-2</v>
      </c>
      <c r="AY24" s="3">
        <v>440</v>
      </c>
      <c r="AZ24" s="3">
        <v>5.67E-2</v>
      </c>
      <c r="BA24" s="3">
        <v>0.13919999999999999</v>
      </c>
      <c r="BB24" s="3">
        <v>0.1125</v>
      </c>
      <c r="BC24" s="3">
        <v>0.11990000000000001</v>
      </c>
      <c r="BD24" s="3">
        <v>0.10050000000000001</v>
      </c>
      <c r="BE24" s="3">
        <v>9.8299999999999998E-2</v>
      </c>
      <c r="BF24" s="3">
        <v>7.1800000000000003E-2</v>
      </c>
      <c r="BG24" s="3">
        <v>7.4700000000000003E-2</v>
      </c>
    </row>
    <row r="25" spans="1:59" x14ac:dyDescent="0.2">
      <c r="A25" s="3">
        <v>450</v>
      </c>
      <c r="B25" s="3">
        <v>6.5000000000000002E-2</v>
      </c>
      <c r="C25" s="3">
        <v>5.3800000000000001E-2</v>
      </c>
      <c r="D25" s="3">
        <v>0.1119</v>
      </c>
      <c r="E25" s="3">
        <v>8.1900000000000001E-2</v>
      </c>
      <c r="F25" s="3">
        <v>4.5400000000000003E-2</v>
      </c>
      <c r="G25" s="3">
        <v>4.7300000000000002E-2</v>
      </c>
      <c r="H25" s="3">
        <v>4.5400000000000003E-2</v>
      </c>
      <c r="I25" s="3">
        <v>6.4100000000000004E-2</v>
      </c>
      <c r="K25" s="3">
        <v>450</v>
      </c>
      <c r="L25" s="3">
        <v>4.4200000000000003E-2</v>
      </c>
      <c r="M25" s="3">
        <v>0.56269999999999998</v>
      </c>
      <c r="N25" s="3">
        <v>0.48110000000000003</v>
      </c>
      <c r="O25" s="3">
        <v>0.40810000000000002</v>
      </c>
      <c r="P25" s="3">
        <v>0.32190000000000002</v>
      </c>
      <c r="Q25" s="3">
        <v>0.26989999999999997</v>
      </c>
      <c r="R25" s="3">
        <v>9.2999999999999999E-2</v>
      </c>
      <c r="S25" s="3">
        <v>9.1800000000000007E-2</v>
      </c>
      <c r="U25" s="3">
        <v>450</v>
      </c>
      <c r="V25" s="3">
        <v>5.96E-2</v>
      </c>
      <c r="W25" s="3">
        <v>0.3095</v>
      </c>
      <c r="X25" s="3">
        <v>0.30659999999999998</v>
      </c>
      <c r="Y25" s="3">
        <v>0.1193</v>
      </c>
      <c r="Z25" s="3">
        <v>0.26029999999999998</v>
      </c>
      <c r="AA25" s="3">
        <v>9.4100000000000003E-2</v>
      </c>
      <c r="AB25" s="3">
        <v>4.82E-2</v>
      </c>
      <c r="AC25" s="3">
        <v>0.13650000000000001</v>
      </c>
      <c r="AE25" s="3">
        <v>450</v>
      </c>
      <c r="AF25" s="3">
        <v>5.0799999999999998E-2</v>
      </c>
      <c r="AG25" s="3">
        <v>0.47299999999999998</v>
      </c>
      <c r="AH25" s="3">
        <v>0.32779999999999998</v>
      </c>
      <c r="AI25" s="3">
        <v>0.26479999999999998</v>
      </c>
      <c r="AJ25" s="3">
        <v>0.32819999999999999</v>
      </c>
      <c r="AK25" s="3">
        <v>0.25719999999999998</v>
      </c>
      <c r="AL25" s="3">
        <v>9.8000000000000004E-2</v>
      </c>
      <c r="AM25" s="3">
        <v>7.4499999999999997E-2</v>
      </c>
      <c r="AO25" s="3">
        <v>450</v>
      </c>
      <c r="AP25" s="3">
        <v>3.4599999999999999E-2</v>
      </c>
      <c r="AQ25" s="3">
        <v>6.1199999999999997E-2</v>
      </c>
      <c r="AR25" s="3">
        <v>7.9500000000000001E-2</v>
      </c>
      <c r="AS25" s="3">
        <v>7.5499999999999998E-2</v>
      </c>
      <c r="AT25" s="3">
        <v>0.11310000000000001</v>
      </c>
      <c r="AU25" s="3">
        <v>5.0999999999999997E-2</v>
      </c>
      <c r="AV25" s="3">
        <v>4.9599999999999998E-2</v>
      </c>
      <c r="AW25" s="3">
        <v>6.5600000000000006E-2</v>
      </c>
      <c r="AY25" s="3">
        <v>450</v>
      </c>
      <c r="AZ25" s="3">
        <v>5.0500000000000003E-2</v>
      </c>
      <c r="BA25" s="3">
        <v>0.1036</v>
      </c>
      <c r="BB25" s="3">
        <v>9.0700000000000003E-2</v>
      </c>
      <c r="BC25" s="3">
        <v>9.7799999999999998E-2</v>
      </c>
      <c r="BD25" s="3">
        <v>7.8299999999999995E-2</v>
      </c>
      <c r="BE25" s="3">
        <v>7.9500000000000001E-2</v>
      </c>
      <c r="BF25" s="3">
        <v>6.6900000000000001E-2</v>
      </c>
      <c r="BG25" s="3">
        <v>7.0599999999999996E-2</v>
      </c>
    </row>
    <row r="26" spans="1:59" x14ac:dyDescent="0.2">
      <c r="A26" s="3">
        <v>460</v>
      </c>
      <c r="B26" s="3">
        <v>6.1400000000000003E-2</v>
      </c>
      <c r="C26" s="3">
        <v>4.2000000000000003E-2</v>
      </c>
      <c r="D26" s="3">
        <v>8.6199999999999999E-2</v>
      </c>
      <c r="E26" s="3">
        <v>6.6400000000000001E-2</v>
      </c>
      <c r="F26" s="3">
        <v>4.0899999999999999E-2</v>
      </c>
      <c r="G26" s="3">
        <v>4.3200000000000002E-2</v>
      </c>
      <c r="H26" s="3">
        <v>4.1599999999999998E-2</v>
      </c>
      <c r="I26" s="3">
        <v>5.9299999999999999E-2</v>
      </c>
      <c r="K26" s="3">
        <v>460</v>
      </c>
      <c r="L26" s="3">
        <v>3.5000000000000003E-2</v>
      </c>
      <c r="M26" s="3">
        <v>0.29620000000000002</v>
      </c>
      <c r="N26" s="3">
        <v>0.2928</v>
      </c>
      <c r="O26" s="3">
        <v>0.27989999999999998</v>
      </c>
      <c r="P26" s="3">
        <v>0.1716</v>
      </c>
      <c r="Q26" s="3">
        <v>0.15559999999999999</v>
      </c>
      <c r="R26" s="3">
        <v>7.2099999999999997E-2</v>
      </c>
      <c r="S26" s="3">
        <v>7.9200000000000007E-2</v>
      </c>
      <c r="U26" s="3">
        <v>460</v>
      </c>
      <c r="V26" s="3">
        <v>5.3199999999999997E-2</v>
      </c>
      <c r="W26" s="3">
        <v>0.1774</v>
      </c>
      <c r="X26" s="3">
        <v>0.22109999999999999</v>
      </c>
      <c r="Y26" s="3">
        <v>9.1700000000000004E-2</v>
      </c>
      <c r="Z26" s="3">
        <v>0.23849999999999999</v>
      </c>
      <c r="AA26" s="3">
        <v>8.2500000000000004E-2</v>
      </c>
      <c r="AB26" s="3">
        <v>4.2000000000000003E-2</v>
      </c>
      <c r="AC26" s="3">
        <v>0.11169999999999999</v>
      </c>
      <c r="AE26" s="3">
        <v>460</v>
      </c>
      <c r="AF26" s="3">
        <v>4.4999999999999998E-2</v>
      </c>
      <c r="AG26" s="3">
        <v>0.2482</v>
      </c>
      <c r="AH26" s="3">
        <v>0.20250000000000001</v>
      </c>
      <c r="AI26" s="3">
        <v>0.17799999999999999</v>
      </c>
      <c r="AJ26" s="3">
        <v>0.18609999999999999</v>
      </c>
      <c r="AK26" s="3">
        <v>0.1434</v>
      </c>
      <c r="AL26" s="3">
        <v>6.9199999999999998E-2</v>
      </c>
      <c r="AM26" s="3">
        <v>6.5000000000000002E-2</v>
      </c>
      <c r="AO26" s="3">
        <v>460</v>
      </c>
      <c r="AP26" s="3">
        <v>3.1199999999999999E-2</v>
      </c>
      <c r="AQ26" s="3">
        <v>4.5499999999999999E-2</v>
      </c>
      <c r="AR26" s="3">
        <v>5.74E-2</v>
      </c>
      <c r="AS26" s="3">
        <v>5.9200000000000003E-2</v>
      </c>
      <c r="AT26" s="3">
        <v>0.1019</v>
      </c>
      <c r="AU26" s="3">
        <v>4.24E-2</v>
      </c>
      <c r="AV26" s="3">
        <v>4.41E-2</v>
      </c>
      <c r="AW26" s="3">
        <v>5.96E-2</v>
      </c>
      <c r="AY26" s="3">
        <v>460</v>
      </c>
      <c r="AZ26" s="3">
        <v>4.1599999999999998E-2</v>
      </c>
      <c r="BA26" s="3">
        <v>7.1999999999999995E-2</v>
      </c>
      <c r="BB26" s="3">
        <v>6.6900000000000001E-2</v>
      </c>
      <c r="BC26" s="3">
        <v>7.4499999999999997E-2</v>
      </c>
      <c r="BD26" s="3">
        <v>5.7500000000000002E-2</v>
      </c>
      <c r="BE26" s="3">
        <v>6.1600000000000002E-2</v>
      </c>
      <c r="BF26" s="3">
        <v>5.6800000000000003E-2</v>
      </c>
      <c r="BG26" s="3">
        <v>6.2300000000000001E-2</v>
      </c>
    </row>
    <row r="27" spans="1:59" x14ac:dyDescent="0.2">
      <c r="A27" s="3">
        <v>470</v>
      </c>
      <c r="B27" s="3">
        <v>6.13E-2</v>
      </c>
      <c r="C27" s="3">
        <v>3.7900000000000003E-2</v>
      </c>
      <c r="D27" s="3">
        <v>7.6999999999999999E-2</v>
      </c>
      <c r="E27" s="3">
        <v>6.0100000000000001E-2</v>
      </c>
      <c r="F27" s="3">
        <v>4.0300000000000002E-2</v>
      </c>
      <c r="G27" s="3">
        <v>4.3099999999999999E-2</v>
      </c>
      <c r="H27" s="3">
        <v>4.1799999999999997E-2</v>
      </c>
      <c r="I27" s="3">
        <v>5.91E-2</v>
      </c>
      <c r="K27" s="3">
        <v>470</v>
      </c>
      <c r="L27" s="3">
        <v>3.39E-2</v>
      </c>
      <c r="M27" s="3">
        <v>0.153</v>
      </c>
      <c r="N27" s="3">
        <v>0.17610000000000001</v>
      </c>
      <c r="O27" s="3">
        <v>0.19359999999999999</v>
      </c>
      <c r="P27" s="3">
        <v>8.72E-2</v>
      </c>
      <c r="Q27" s="3">
        <v>9.5699999999999993E-2</v>
      </c>
      <c r="R27" s="3">
        <v>6.2899999999999998E-2</v>
      </c>
      <c r="S27" s="3">
        <v>7.5800000000000006E-2</v>
      </c>
      <c r="U27" s="3">
        <v>470</v>
      </c>
      <c r="V27" s="3">
        <v>5.1799999999999999E-2</v>
      </c>
      <c r="W27" s="3">
        <v>0.1129</v>
      </c>
      <c r="X27" s="3">
        <v>0.15820000000000001</v>
      </c>
      <c r="Y27" s="3">
        <v>7.8299999999999995E-2</v>
      </c>
      <c r="Z27" s="3">
        <v>0.23200000000000001</v>
      </c>
      <c r="AA27" s="3">
        <v>7.6700000000000004E-2</v>
      </c>
      <c r="AB27" s="3">
        <v>3.9800000000000002E-2</v>
      </c>
      <c r="AC27" s="3">
        <v>9.1600000000000001E-2</v>
      </c>
      <c r="AE27" s="3">
        <v>470</v>
      </c>
      <c r="AF27" s="3">
        <v>4.3799999999999999E-2</v>
      </c>
      <c r="AG27" s="3">
        <v>0.1258</v>
      </c>
      <c r="AH27" s="3">
        <v>0.12659999999999999</v>
      </c>
      <c r="AI27" s="3">
        <v>0.1239</v>
      </c>
      <c r="AJ27" s="3">
        <v>0.10340000000000001</v>
      </c>
      <c r="AK27" s="3">
        <v>8.0399999999999999E-2</v>
      </c>
      <c r="AL27" s="3">
        <v>5.5300000000000002E-2</v>
      </c>
      <c r="AM27" s="3">
        <v>6.3399999999999998E-2</v>
      </c>
      <c r="AO27" s="3">
        <v>470</v>
      </c>
      <c r="AP27" s="3">
        <v>3.0599999999999999E-2</v>
      </c>
      <c r="AQ27" s="3">
        <v>4.07E-2</v>
      </c>
      <c r="AR27" s="3">
        <v>4.8899999999999999E-2</v>
      </c>
      <c r="AS27" s="3">
        <v>5.0799999999999998E-2</v>
      </c>
      <c r="AT27" s="3">
        <v>9.9299999999999999E-2</v>
      </c>
      <c r="AU27" s="3">
        <v>0.04</v>
      </c>
      <c r="AV27" s="3">
        <v>4.2799999999999998E-2</v>
      </c>
      <c r="AW27" s="3">
        <v>5.7799999999999997E-2</v>
      </c>
      <c r="AY27" s="3">
        <v>470</v>
      </c>
      <c r="AZ27" s="3">
        <v>3.9600000000000003E-2</v>
      </c>
      <c r="BA27" s="3">
        <v>5.5399999999999998E-2</v>
      </c>
      <c r="BB27" s="3">
        <v>5.3999999999999999E-2</v>
      </c>
      <c r="BC27" s="3">
        <v>6.0900000000000003E-2</v>
      </c>
      <c r="BD27" s="3">
        <v>4.7699999999999999E-2</v>
      </c>
      <c r="BE27" s="3">
        <v>5.3400000000000003E-2</v>
      </c>
      <c r="BF27" s="3">
        <v>5.4100000000000002E-2</v>
      </c>
      <c r="BG27" s="3">
        <v>5.9400000000000001E-2</v>
      </c>
    </row>
    <row r="28" spans="1:59" x14ac:dyDescent="0.2">
      <c r="A28" s="3">
        <v>480</v>
      </c>
      <c r="B28" s="3">
        <v>5.9299999999999999E-2</v>
      </c>
      <c r="C28" s="3">
        <v>3.5299999999999998E-2</v>
      </c>
      <c r="D28" s="3">
        <v>6.9000000000000006E-2</v>
      </c>
      <c r="E28" s="3">
        <v>5.5399999999999998E-2</v>
      </c>
      <c r="F28" s="3">
        <v>4.0399999999999998E-2</v>
      </c>
      <c r="G28" s="3">
        <v>4.2700000000000002E-2</v>
      </c>
      <c r="H28" s="3">
        <v>4.2000000000000003E-2</v>
      </c>
      <c r="I28" s="3">
        <v>5.8200000000000002E-2</v>
      </c>
      <c r="K28" s="3">
        <v>480</v>
      </c>
      <c r="L28" s="3">
        <v>3.2300000000000002E-2</v>
      </c>
      <c r="M28" s="3">
        <v>8.5300000000000001E-2</v>
      </c>
      <c r="N28" s="3">
        <v>0.112</v>
      </c>
      <c r="O28" s="3">
        <v>0.14219999999999999</v>
      </c>
      <c r="P28" s="3">
        <v>5.5599999999999997E-2</v>
      </c>
      <c r="Q28" s="3">
        <v>7.0699999999999999E-2</v>
      </c>
      <c r="R28" s="3">
        <v>5.8999999999999997E-2</v>
      </c>
      <c r="S28" s="3">
        <v>7.0999999999999994E-2</v>
      </c>
      <c r="U28" s="3">
        <v>480</v>
      </c>
      <c r="V28" s="3">
        <v>0.05</v>
      </c>
      <c r="W28" s="3">
        <v>8.0500000000000002E-2</v>
      </c>
      <c r="X28" s="3">
        <v>0.107</v>
      </c>
      <c r="Y28" s="3">
        <v>7.2800000000000004E-2</v>
      </c>
      <c r="Z28" s="3">
        <v>0.21890000000000001</v>
      </c>
      <c r="AA28" s="3">
        <v>7.3300000000000004E-2</v>
      </c>
      <c r="AB28" s="3">
        <v>3.7199999999999997E-2</v>
      </c>
      <c r="AC28" s="3">
        <v>7.2400000000000006E-2</v>
      </c>
      <c r="AE28" s="3">
        <v>480</v>
      </c>
      <c r="AF28" s="3">
        <v>4.24E-2</v>
      </c>
      <c r="AG28" s="3">
        <v>7.0800000000000002E-2</v>
      </c>
      <c r="AH28" s="3">
        <v>8.5000000000000006E-2</v>
      </c>
      <c r="AI28" s="3">
        <v>9.2999999999999999E-2</v>
      </c>
      <c r="AJ28" s="3">
        <v>6.6400000000000001E-2</v>
      </c>
      <c r="AK28" s="3">
        <v>5.2400000000000002E-2</v>
      </c>
      <c r="AL28" s="3">
        <v>4.8599999999999997E-2</v>
      </c>
      <c r="AM28" s="3">
        <v>6.0999999999999999E-2</v>
      </c>
      <c r="AO28" s="3">
        <v>480</v>
      </c>
      <c r="AP28" s="3">
        <v>3.0200000000000001E-2</v>
      </c>
      <c r="AQ28" s="3">
        <v>3.7699999999999997E-2</v>
      </c>
      <c r="AR28" s="3">
        <v>4.2900000000000001E-2</v>
      </c>
      <c r="AS28" s="3">
        <v>4.6399999999999997E-2</v>
      </c>
      <c r="AT28" s="3">
        <v>9.4200000000000006E-2</v>
      </c>
      <c r="AU28" s="3">
        <v>3.85E-2</v>
      </c>
      <c r="AV28" s="3">
        <v>4.1500000000000002E-2</v>
      </c>
      <c r="AW28" s="3">
        <v>5.6300000000000003E-2</v>
      </c>
      <c r="AY28" s="3">
        <v>480</v>
      </c>
      <c r="AZ28" s="3">
        <v>3.7400000000000003E-2</v>
      </c>
      <c r="BA28" s="3">
        <v>4.4999999999999998E-2</v>
      </c>
      <c r="BB28" s="3">
        <v>4.4699999999999997E-2</v>
      </c>
      <c r="BC28" s="3">
        <v>5.1299999999999998E-2</v>
      </c>
      <c r="BD28" s="3">
        <v>4.1599999999999998E-2</v>
      </c>
      <c r="BE28" s="3">
        <v>4.7899999999999998E-2</v>
      </c>
      <c r="BF28" s="3">
        <v>5.0799999999999998E-2</v>
      </c>
      <c r="BG28" s="3">
        <v>5.6000000000000001E-2</v>
      </c>
    </row>
    <row r="29" spans="1:59" x14ac:dyDescent="0.2">
      <c r="A29" s="3">
        <v>490</v>
      </c>
      <c r="B29" s="3">
        <v>6.0199999999999997E-2</v>
      </c>
      <c r="C29" s="3">
        <v>3.3700000000000001E-2</v>
      </c>
      <c r="D29" s="3">
        <v>6.9400000000000003E-2</v>
      </c>
      <c r="E29" s="3">
        <v>5.4399999999999997E-2</v>
      </c>
      <c r="F29" s="3">
        <v>3.8300000000000001E-2</v>
      </c>
      <c r="G29" s="3">
        <v>4.1700000000000001E-2</v>
      </c>
      <c r="H29" s="3">
        <v>4.0399999999999998E-2</v>
      </c>
      <c r="I29" s="3">
        <v>5.7000000000000002E-2</v>
      </c>
      <c r="K29" s="3">
        <v>490</v>
      </c>
      <c r="L29" s="3">
        <v>3.1800000000000002E-2</v>
      </c>
      <c r="M29" s="3">
        <v>5.74E-2</v>
      </c>
      <c r="N29" s="3">
        <v>7.8600000000000003E-2</v>
      </c>
      <c r="O29" s="3">
        <v>0.1103</v>
      </c>
      <c r="P29" s="3">
        <v>4.58E-2</v>
      </c>
      <c r="Q29" s="3">
        <v>6.3700000000000007E-2</v>
      </c>
      <c r="R29" s="3">
        <v>5.5300000000000002E-2</v>
      </c>
      <c r="S29" s="3">
        <v>6.93E-2</v>
      </c>
      <c r="U29" s="3">
        <v>490</v>
      </c>
      <c r="V29" s="3">
        <v>5.04E-2</v>
      </c>
      <c r="W29" s="3">
        <v>6.4299999999999996E-2</v>
      </c>
      <c r="X29" s="3">
        <v>8.1900000000000001E-2</v>
      </c>
      <c r="Y29" s="3">
        <v>7.0199999999999999E-2</v>
      </c>
      <c r="Z29" s="3">
        <v>0.2301</v>
      </c>
      <c r="AA29" s="3">
        <v>7.1599999999999997E-2</v>
      </c>
      <c r="AB29" s="3">
        <v>3.4799999999999998E-2</v>
      </c>
      <c r="AC29" s="3">
        <v>6.1100000000000002E-2</v>
      </c>
      <c r="AE29" s="3">
        <v>490</v>
      </c>
      <c r="AF29" s="3">
        <v>4.24E-2</v>
      </c>
      <c r="AG29" s="3">
        <v>4.7899999999999998E-2</v>
      </c>
      <c r="AH29" s="3">
        <v>6.2799999999999995E-2</v>
      </c>
      <c r="AI29" s="3">
        <v>7.4700000000000003E-2</v>
      </c>
      <c r="AJ29" s="3">
        <v>5.21E-2</v>
      </c>
      <c r="AK29" s="3">
        <v>4.1599999999999998E-2</v>
      </c>
      <c r="AL29" s="3">
        <v>4.4299999999999999E-2</v>
      </c>
      <c r="AM29" s="3">
        <v>5.8500000000000003E-2</v>
      </c>
      <c r="AO29" s="3">
        <v>490</v>
      </c>
      <c r="AP29" s="3">
        <v>2.9600000000000001E-2</v>
      </c>
      <c r="AQ29" s="3">
        <v>3.6499999999999998E-2</v>
      </c>
      <c r="AR29" s="3">
        <v>4.0800000000000003E-2</v>
      </c>
      <c r="AS29" s="3">
        <v>4.4499999999999998E-2</v>
      </c>
      <c r="AT29" s="3">
        <v>9.7799999999999998E-2</v>
      </c>
      <c r="AU29" s="3">
        <v>3.73E-2</v>
      </c>
      <c r="AV29" s="3">
        <v>4.0300000000000002E-2</v>
      </c>
      <c r="AW29" s="3">
        <v>5.4699999999999999E-2</v>
      </c>
      <c r="AY29" s="3">
        <v>490</v>
      </c>
      <c r="AZ29" s="3">
        <v>3.6600000000000001E-2</v>
      </c>
      <c r="BA29" s="3">
        <v>3.8600000000000002E-2</v>
      </c>
      <c r="BB29" s="3">
        <v>3.8800000000000001E-2</v>
      </c>
      <c r="BC29" s="3">
        <v>4.53E-2</v>
      </c>
      <c r="BD29" s="3">
        <v>3.7499999999999999E-2</v>
      </c>
      <c r="BE29" s="3">
        <v>4.4900000000000002E-2</v>
      </c>
      <c r="BF29" s="3">
        <v>4.7800000000000002E-2</v>
      </c>
      <c r="BG29" s="3">
        <v>5.3199999999999997E-2</v>
      </c>
    </row>
    <row r="30" spans="1:59" x14ac:dyDescent="0.2">
      <c r="A30" s="3">
        <v>500</v>
      </c>
      <c r="B30" s="3">
        <v>6.13E-2</v>
      </c>
      <c r="C30" s="3">
        <v>3.3300000000000003E-2</v>
      </c>
      <c r="D30" s="3">
        <v>6.9099999999999995E-2</v>
      </c>
      <c r="E30" s="3">
        <v>5.4399999999999997E-2</v>
      </c>
      <c r="F30" s="3">
        <v>3.8600000000000002E-2</v>
      </c>
      <c r="G30" s="3">
        <v>4.1599999999999998E-2</v>
      </c>
      <c r="H30" s="3">
        <v>4.1200000000000001E-2</v>
      </c>
      <c r="I30" s="3">
        <v>5.7700000000000001E-2</v>
      </c>
      <c r="K30" s="3">
        <v>500</v>
      </c>
      <c r="L30" s="3">
        <v>3.2199999999999999E-2</v>
      </c>
      <c r="M30" s="3">
        <v>4.5900000000000003E-2</v>
      </c>
      <c r="N30" s="3">
        <v>6.1699999999999998E-2</v>
      </c>
      <c r="O30" s="3">
        <v>9.0399999999999994E-2</v>
      </c>
      <c r="P30" s="3">
        <v>4.24E-2</v>
      </c>
      <c r="Q30" s="3">
        <v>6.1899999999999997E-2</v>
      </c>
      <c r="R30" s="3">
        <v>5.3499999999999999E-2</v>
      </c>
      <c r="S30" s="3">
        <v>6.6900000000000001E-2</v>
      </c>
      <c r="U30" s="3">
        <v>500</v>
      </c>
      <c r="V30" s="3">
        <v>5.0799999999999998E-2</v>
      </c>
      <c r="W30" s="3">
        <v>5.7500000000000002E-2</v>
      </c>
      <c r="X30" s="3">
        <v>6.8500000000000005E-2</v>
      </c>
      <c r="Y30" s="3">
        <v>6.9599999999999995E-2</v>
      </c>
      <c r="Z30" s="3">
        <v>0.23</v>
      </c>
      <c r="AA30" s="3">
        <v>7.2300000000000003E-2</v>
      </c>
      <c r="AB30" s="3">
        <v>3.3700000000000001E-2</v>
      </c>
      <c r="AC30" s="3">
        <v>5.57E-2</v>
      </c>
      <c r="AE30" s="3">
        <v>500</v>
      </c>
      <c r="AF30" s="3">
        <v>4.2999999999999997E-2</v>
      </c>
      <c r="AG30" s="3">
        <v>3.8800000000000001E-2</v>
      </c>
      <c r="AH30" s="3">
        <v>5.2400000000000002E-2</v>
      </c>
      <c r="AI30" s="3">
        <v>6.3399999999999998E-2</v>
      </c>
      <c r="AJ30" s="3">
        <v>4.7100000000000003E-2</v>
      </c>
      <c r="AK30" s="3">
        <v>3.85E-2</v>
      </c>
      <c r="AL30" s="3">
        <v>4.1599999999999998E-2</v>
      </c>
      <c r="AM30" s="3">
        <v>5.7599999999999998E-2</v>
      </c>
      <c r="AO30" s="3">
        <v>500</v>
      </c>
      <c r="AP30" s="3">
        <v>2.98E-2</v>
      </c>
      <c r="AQ30" s="3">
        <v>3.6200000000000003E-2</v>
      </c>
      <c r="AR30" s="3">
        <v>0.04</v>
      </c>
      <c r="AS30" s="3">
        <v>4.3999999999999997E-2</v>
      </c>
      <c r="AT30" s="3">
        <v>9.8799999999999999E-2</v>
      </c>
      <c r="AU30" s="3">
        <v>3.7400000000000003E-2</v>
      </c>
      <c r="AV30" s="3">
        <v>3.9800000000000002E-2</v>
      </c>
      <c r="AW30" s="3">
        <v>5.4399999999999997E-2</v>
      </c>
      <c r="AY30" s="3">
        <v>500</v>
      </c>
      <c r="AZ30" s="3">
        <v>3.6600000000000001E-2</v>
      </c>
      <c r="BA30" s="3">
        <v>3.6200000000000003E-2</v>
      </c>
      <c r="BB30" s="3">
        <v>3.61E-2</v>
      </c>
      <c r="BC30" s="3">
        <v>4.3299999999999998E-2</v>
      </c>
      <c r="BD30" s="3">
        <v>3.6200000000000003E-2</v>
      </c>
      <c r="BE30" s="3">
        <v>4.3999999999999997E-2</v>
      </c>
      <c r="BF30" s="3">
        <v>4.6399999999999997E-2</v>
      </c>
      <c r="BG30" s="3">
        <v>5.1900000000000002E-2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5E93-ABC4-6C41-9410-2F844FC9B0E4}">
  <dimension ref="A1:X39"/>
  <sheetViews>
    <sheetView workbookViewId="0">
      <selection activeCell="R13" sqref="R13"/>
    </sheetView>
  </sheetViews>
  <sheetFormatPr baseColWidth="10" defaultRowHeight="16" x14ac:dyDescent="0.2"/>
  <cols>
    <col min="1" max="1" width="8.5" bestFit="1" customWidth="1"/>
    <col min="2" max="2" width="10.1640625" bestFit="1" customWidth="1"/>
    <col min="3" max="3" width="24.5" bestFit="1" customWidth="1"/>
    <col min="4" max="4" width="6.1640625" bestFit="1" customWidth="1"/>
    <col min="5" max="5" width="12.1640625" bestFit="1" customWidth="1"/>
    <col min="6" max="6" width="14.5" bestFit="1" customWidth="1"/>
    <col min="7" max="7" width="15.83203125" bestFit="1" customWidth="1"/>
    <col min="8" max="9" width="12.1640625" bestFit="1" customWidth="1"/>
    <col min="10" max="10" width="18" bestFit="1" customWidth="1"/>
    <col min="16" max="16" width="15.6640625" bestFit="1" customWidth="1"/>
    <col min="17" max="17" width="13.6640625" bestFit="1" customWidth="1"/>
    <col min="18" max="18" width="15.83203125" bestFit="1" customWidth="1"/>
    <col min="19" max="19" width="13.33203125" bestFit="1" customWidth="1"/>
    <col min="20" max="20" width="20.6640625" bestFit="1" customWidth="1"/>
  </cols>
  <sheetData>
    <row r="1" spans="1:24" x14ac:dyDescent="0.2">
      <c r="A1" s="4" t="s">
        <v>88</v>
      </c>
      <c r="C1" s="4"/>
    </row>
    <row r="3" spans="1:24" ht="17" x14ac:dyDescent="0.2">
      <c r="A3" s="5" t="s">
        <v>26</v>
      </c>
      <c r="B3" s="5" t="s">
        <v>48</v>
      </c>
      <c r="C3" s="5" t="s">
        <v>49</v>
      </c>
      <c r="D3" s="5" t="s">
        <v>50</v>
      </c>
      <c r="E3" s="5" t="s">
        <v>51</v>
      </c>
      <c r="F3" s="5" t="s">
        <v>52</v>
      </c>
      <c r="G3" s="5" t="s">
        <v>53</v>
      </c>
      <c r="H3" s="5" t="s">
        <v>54</v>
      </c>
      <c r="I3" s="5" t="s">
        <v>55</v>
      </c>
      <c r="P3" s="15"/>
      <c r="Q3" s="15"/>
      <c r="R3" s="15"/>
      <c r="S3" s="15"/>
      <c r="T3" s="15"/>
      <c r="U3" s="15"/>
      <c r="V3" s="15"/>
      <c r="W3" s="15"/>
    </row>
    <row r="4" spans="1:24" x14ac:dyDescent="0.2">
      <c r="A4" s="17" t="s">
        <v>56</v>
      </c>
      <c r="B4" s="3" t="s">
        <v>57</v>
      </c>
      <c r="C4" s="17">
        <v>0</v>
      </c>
      <c r="D4" s="3">
        <v>4.4999999999999998E-2</v>
      </c>
      <c r="E4" s="17">
        <f>(D4+D5+D6)/3</f>
        <v>4.1333333333333333E-2</v>
      </c>
      <c r="F4" s="17">
        <f>E4-E$4</f>
        <v>0</v>
      </c>
      <c r="G4" s="17" t="s">
        <v>27</v>
      </c>
      <c r="H4" s="17" t="s">
        <v>27</v>
      </c>
      <c r="I4" s="17" t="s">
        <v>27</v>
      </c>
      <c r="P4" s="20"/>
      <c r="Q4" s="20"/>
      <c r="R4" s="20"/>
      <c r="S4" s="20"/>
      <c r="T4" s="20"/>
      <c r="U4" s="20"/>
      <c r="V4" s="21"/>
      <c r="W4" s="21"/>
      <c r="X4" s="22"/>
    </row>
    <row r="5" spans="1:24" x14ac:dyDescent="0.2">
      <c r="A5" s="17"/>
      <c r="B5" s="3" t="s">
        <v>58</v>
      </c>
      <c r="C5" s="17"/>
      <c r="D5" s="3">
        <v>4.2000000000000003E-2</v>
      </c>
      <c r="E5" s="17"/>
      <c r="F5" s="17"/>
      <c r="G5" s="17"/>
      <c r="H5" s="17"/>
      <c r="I5" s="17"/>
      <c r="P5" s="23"/>
      <c r="Q5" s="23"/>
      <c r="R5" s="23"/>
      <c r="S5" s="23"/>
      <c r="T5" s="23"/>
      <c r="U5" s="21"/>
      <c r="V5" s="21"/>
      <c r="W5" s="21"/>
      <c r="X5" s="22"/>
    </row>
    <row r="6" spans="1:24" x14ac:dyDescent="0.2">
      <c r="A6" s="17"/>
      <c r="B6" s="3" t="s">
        <v>59</v>
      </c>
      <c r="C6" s="17"/>
      <c r="D6" s="3">
        <v>3.6999999999999998E-2</v>
      </c>
      <c r="E6" s="17"/>
      <c r="F6" s="17"/>
      <c r="G6" s="17"/>
      <c r="H6" s="17"/>
      <c r="I6" s="17"/>
      <c r="P6" s="23"/>
      <c r="Q6" s="23"/>
      <c r="R6" s="23"/>
      <c r="S6" s="23"/>
      <c r="T6" s="23"/>
      <c r="U6" s="21"/>
      <c r="V6" s="21"/>
      <c r="W6" s="21"/>
      <c r="X6" s="22"/>
    </row>
    <row r="7" spans="1:24" x14ac:dyDescent="0.2">
      <c r="A7" s="17" t="s">
        <v>60</v>
      </c>
      <c r="B7" s="3" t="s">
        <v>61</v>
      </c>
      <c r="C7" s="17">
        <v>20</v>
      </c>
      <c r="D7" s="3">
        <v>0.19700000000000001</v>
      </c>
      <c r="E7" s="17">
        <f>(D7+D8+D9)/3</f>
        <v>0.19899999999999998</v>
      </c>
      <c r="F7" s="17">
        <f>E7-E$4</f>
        <v>0.15766666666666665</v>
      </c>
      <c r="G7" s="17" t="s">
        <v>27</v>
      </c>
      <c r="H7" s="17" t="s">
        <v>27</v>
      </c>
      <c r="I7" s="17" t="s">
        <v>27</v>
      </c>
      <c r="P7" s="23"/>
      <c r="Q7" s="23"/>
      <c r="R7" s="23"/>
      <c r="S7" s="23"/>
      <c r="T7" s="23"/>
      <c r="U7" s="21"/>
      <c r="V7" s="21"/>
      <c r="W7" s="21"/>
      <c r="X7" s="22"/>
    </row>
    <row r="8" spans="1:24" x14ac:dyDescent="0.2">
      <c r="A8" s="17"/>
      <c r="B8" s="3" t="s">
        <v>62</v>
      </c>
      <c r="C8" s="17"/>
      <c r="D8" s="3">
        <v>0.19800000000000001</v>
      </c>
      <c r="E8" s="17"/>
      <c r="F8" s="17"/>
      <c r="G8" s="17"/>
      <c r="H8" s="17"/>
      <c r="I8" s="17"/>
      <c r="P8" s="23"/>
      <c r="Q8" s="23"/>
      <c r="R8" s="23"/>
      <c r="S8" s="23"/>
      <c r="T8" s="23"/>
      <c r="U8" s="21"/>
      <c r="V8" s="21"/>
      <c r="W8" s="21"/>
      <c r="X8" s="22"/>
    </row>
    <row r="9" spans="1:24" x14ac:dyDescent="0.2">
      <c r="A9" s="17"/>
      <c r="B9" s="3" t="s">
        <v>63</v>
      </c>
      <c r="C9" s="17"/>
      <c r="D9" s="3">
        <v>0.20200000000000001</v>
      </c>
      <c r="E9" s="17"/>
      <c r="F9" s="17"/>
      <c r="G9" s="17"/>
      <c r="H9" s="17"/>
      <c r="I9" s="17"/>
      <c r="P9" s="23"/>
      <c r="Q9" s="23"/>
      <c r="R9" s="23"/>
      <c r="S9" s="23"/>
      <c r="T9" s="23"/>
      <c r="U9" s="21"/>
      <c r="V9" s="21"/>
      <c r="W9" s="21"/>
      <c r="X9" s="22"/>
    </row>
    <row r="10" spans="1:24" x14ac:dyDescent="0.2">
      <c r="A10" s="17" t="s">
        <v>64</v>
      </c>
      <c r="B10" s="3" t="s">
        <v>65</v>
      </c>
      <c r="C10" s="17">
        <v>50</v>
      </c>
      <c r="D10" s="3">
        <v>0.42199999999999999</v>
      </c>
      <c r="E10" s="17">
        <f>(D10+D11+D12)/3</f>
        <v>0.43533333333333335</v>
      </c>
      <c r="F10" s="17">
        <f t="shared" ref="F10" si="0">E10-E$4</f>
        <v>0.39400000000000002</v>
      </c>
      <c r="G10" s="17" t="s">
        <v>27</v>
      </c>
      <c r="H10" s="17" t="s">
        <v>27</v>
      </c>
      <c r="I10" s="17" t="s">
        <v>27</v>
      </c>
      <c r="P10" s="23"/>
      <c r="Q10" s="23"/>
      <c r="R10" s="23"/>
      <c r="S10" s="23"/>
      <c r="T10" s="23"/>
      <c r="U10" s="21"/>
      <c r="V10" s="21"/>
      <c r="W10" s="21"/>
      <c r="X10" s="22"/>
    </row>
    <row r="11" spans="1:24" x14ac:dyDescent="0.2">
      <c r="A11" s="17"/>
      <c r="B11" s="3" t="s">
        <v>66</v>
      </c>
      <c r="C11" s="17"/>
      <c r="D11" s="3">
        <v>0.46200000000000002</v>
      </c>
      <c r="E11" s="17"/>
      <c r="F11" s="17"/>
      <c r="G11" s="17"/>
      <c r="H11" s="17"/>
      <c r="I11" s="17"/>
      <c r="P11" s="23"/>
      <c r="Q11" s="23"/>
      <c r="R11" s="23"/>
      <c r="S11" s="23"/>
      <c r="T11" s="23"/>
      <c r="U11" s="21"/>
      <c r="V11" s="21"/>
      <c r="W11" s="21"/>
      <c r="X11" s="22"/>
    </row>
    <row r="12" spans="1:24" x14ac:dyDescent="0.2">
      <c r="A12" s="17"/>
      <c r="B12" s="3" t="s">
        <v>67</v>
      </c>
      <c r="C12" s="17"/>
      <c r="D12" s="3">
        <v>0.42199999999999999</v>
      </c>
      <c r="E12" s="17"/>
      <c r="F12" s="17"/>
      <c r="G12" s="17"/>
      <c r="H12" s="17"/>
      <c r="I12" s="17"/>
      <c r="P12" s="23"/>
      <c r="Q12" s="23"/>
      <c r="R12" s="23"/>
      <c r="S12" s="23"/>
      <c r="T12" s="23"/>
      <c r="U12" s="21"/>
      <c r="V12" s="21"/>
      <c r="W12" s="21"/>
      <c r="X12" s="22"/>
    </row>
    <row r="13" spans="1:24" x14ac:dyDescent="0.2">
      <c r="A13" s="17" t="s">
        <v>68</v>
      </c>
      <c r="B13" s="3" t="s">
        <v>69</v>
      </c>
      <c r="C13" s="17">
        <v>100</v>
      </c>
      <c r="D13" s="3">
        <v>0.76400000000000001</v>
      </c>
      <c r="E13" s="17">
        <f t="shared" ref="E13" si="1">(D13+D14+D15)/3</f>
        <v>0.77133333333333332</v>
      </c>
      <c r="F13" s="17">
        <f t="shared" ref="F13" si="2">E13-E$4</f>
        <v>0.73</v>
      </c>
      <c r="G13" s="17" t="s">
        <v>27</v>
      </c>
      <c r="H13" s="17" t="s">
        <v>27</v>
      </c>
      <c r="I13" s="17" t="s">
        <v>27</v>
      </c>
      <c r="P13" s="23"/>
      <c r="Q13" s="23"/>
      <c r="R13" s="23"/>
      <c r="S13" s="23"/>
      <c r="T13" s="23"/>
      <c r="U13" s="21"/>
      <c r="V13" s="21"/>
      <c r="W13" s="21"/>
      <c r="X13" s="22"/>
    </row>
    <row r="14" spans="1:24" x14ac:dyDescent="0.2">
      <c r="A14" s="17"/>
      <c r="B14" s="3" t="s">
        <v>70</v>
      </c>
      <c r="C14" s="17"/>
      <c r="D14" s="3">
        <v>0.77800000000000002</v>
      </c>
      <c r="E14" s="17"/>
      <c r="F14" s="17"/>
      <c r="G14" s="17"/>
      <c r="H14" s="17"/>
      <c r="I14" s="17"/>
      <c r="P14" s="23"/>
      <c r="Q14" s="23"/>
      <c r="R14" s="23"/>
      <c r="S14" s="23"/>
      <c r="T14" s="23"/>
      <c r="U14" s="21"/>
      <c r="V14" s="21"/>
      <c r="W14" s="21"/>
      <c r="X14" s="22"/>
    </row>
    <row r="15" spans="1:24" x14ac:dyDescent="0.2">
      <c r="A15" s="17"/>
      <c r="B15" s="3" t="s">
        <v>71</v>
      </c>
      <c r="C15" s="17"/>
      <c r="D15" s="3">
        <v>0.77200000000000002</v>
      </c>
      <c r="E15" s="17"/>
      <c r="F15" s="17"/>
      <c r="G15" s="17"/>
      <c r="H15" s="17"/>
      <c r="I15" s="17"/>
      <c r="P15" s="23"/>
      <c r="Q15" s="23"/>
      <c r="R15" s="23"/>
      <c r="S15" s="23"/>
      <c r="T15" s="23"/>
      <c r="U15" s="21"/>
      <c r="V15" s="21"/>
      <c r="W15" s="21"/>
      <c r="X15" s="22"/>
    </row>
    <row r="16" spans="1:24" x14ac:dyDescent="0.2">
      <c r="A16" s="17" t="s">
        <v>72</v>
      </c>
      <c r="B16" s="3" t="s">
        <v>73</v>
      </c>
      <c r="C16" s="17">
        <v>250</v>
      </c>
      <c r="D16" s="3">
        <v>1.7090000000000001</v>
      </c>
      <c r="E16" s="17">
        <f t="shared" ref="E16" si="3">(D16+D17+D18)/3</f>
        <v>1.7103333333333335</v>
      </c>
      <c r="F16" s="17">
        <f t="shared" ref="F16" si="4">E16-E$4</f>
        <v>1.669</v>
      </c>
      <c r="G16" s="17" t="s">
        <v>27</v>
      </c>
      <c r="H16" s="17" t="s">
        <v>27</v>
      </c>
      <c r="I16" s="17" t="s">
        <v>27</v>
      </c>
      <c r="P16" s="23"/>
      <c r="Q16" s="23"/>
      <c r="R16" s="23"/>
      <c r="S16" s="23"/>
      <c r="T16" s="23"/>
      <c r="U16" s="21"/>
      <c r="V16" s="21"/>
      <c r="W16" s="21"/>
      <c r="X16" s="22"/>
    </row>
    <row r="17" spans="1:24" x14ac:dyDescent="0.2">
      <c r="A17" s="17"/>
      <c r="B17" s="3" t="s">
        <v>74</v>
      </c>
      <c r="C17" s="17"/>
      <c r="D17" s="3">
        <v>1.708</v>
      </c>
      <c r="E17" s="17"/>
      <c r="F17" s="17"/>
      <c r="G17" s="17"/>
      <c r="H17" s="17"/>
      <c r="I17" s="17"/>
      <c r="P17" s="23"/>
      <c r="Q17" s="23"/>
      <c r="R17" s="23"/>
      <c r="S17" s="23"/>
      <c r="T17" s="23"/>
      <c r="U17" s="21"/>
      <c r="V17" s="21"/>
      <c r="W17" s="21"/>
      <c r="X17" s="22"/>
    </row>
    <row r="18" spans="1:24" x14ac:dyDescent="0.2">
      <c r="A18" s="17"/>
      <c r="B18" s="3" t="s">
        <v>75</v>
      </c>
      <c r="C18" s="17"/>
      <c r="D18" s="3">
        <v>1.714</v>
      </c>
      <c r="E18" s="17"/>
      <c r="F18" s="17"/>
      <c r="G18" s="17"/>
      <c r="H18" s="17"/>
      <c r="I18" s="17"/>
      <c r="J18" s="3" t="s">
        <v>86</v>
      </c>
      <c r="P18" s="23"/>
      <c r="Q18" s="23"/>
      <c r="R18" s="23"/>
      <c r="S18" s="23"/>
      <c r="T18" s="23"/>
      <c r="U18" s="21"/>
      <c r="V18" s="21"/>
      <c r="W18" s="21"/>
      <c r="X18" s="22"/>
    </row>
    <row r="19" spans="1:24" x14ac:dyDescent="0.2">
      <c r="A19" s="17" t="s">
        <v>76</v>
      </c>
      <c r="B19" s="3" t="s">
        <v>77</v>
      </c>
      <c r="C19" s="17">
        <v>500</v>
      </c>
      <c r="D19" s="3">
        <v>3.19</v>
      </c>
      <c r="E19" s="17">
        <f>(D19+D20+D21)/3</f>
        <v>3.1943333333333332</v>
      </c>
      <c r="F19" s="17">
        <f t="shared" ref="F19" si="5">E19-E$4</f>
        <v>3.153</v>
      </c>
      <c r="G19" s="17" t="s">
        <v>27</v>
      </c>
      <c r="H19" s="17" t="s">
        <v>27</v>
      </c>
      <c r="I19" s="17" t="s">
        <v>27</v>
      </c>
      <c r="J19" s="3" t="s">
        <v>87</v>
      </c>
      <c r="K19">
        <f>1-0.9986</f>
        <v>1.3999999999999568E-3</v>
      </c>
      <c r="P19" s="23"/>
      <c r="Q19" s="23"/>
      <c r="R19" s="23"/>
      <c r="S19" s="23"/>
      <c r="T19" s="23"/>
      <c r="U19" s="24"/>
      <c r="V19" s="24"/>
      <c r="W19" s="24"/>
      <c r="X19" s="22"/>
    </row>
    <row r="20" spans="1:24" x14ac:dyDescent="0.2">
      <c r="A20" s="17"/>
      <c r="B20" s="3" t="s">
        <v>78</v>
      </c>
      <c r="C20" s="17"/>
      <c r="D20" s="3">
        <v>3.181</v>
      </c>
      <c r="E20" s="17"/>
      <c r="F20" s="17"/>
      <c r="G20" s="17"/>
      <c r="H20" s="17"/>
      <c r="I20" s="17"/>
      <c r="P20" s="23"/>
      <c r="Q20" s="23"/>
      <c r="R20" s="23"/>
      <c r="S20" s="23"/>
      <c r="T20" s="23"/>
      <c r="U20" s="22"/>
      <c r="V20" s="21"/>
      <c r="W20" s="21"/>
      <c r="X20" s="22"/>
    </row>
    <row r="21" spans="1:24" x14ac:dyDescent="0.2">
      <c r="A21" s="18"/>
      <c r="B21" s="6" t="s">
        <v>79</v>
      </c>
      <c r="C21" s="18"/>
      <c r="D21" s="6">
        <v>3.2120000000000002</v>
      </c>
      <c r="E21" s="18"/>
      <c r="F21" s="18"/>
      <c r="G21" s="18"/>
      <c r="H21" s="18"/>
      <c r="I21" s="18"/>
      <c r="J21" t="s">
        <v>146</v>
      </c>
      <c r="P21" s="23"/>
      <c r="Q21" s="23"/>
      <c r="R21" s="23"/>
      <c r="S21" s="23"/>
      <c r="T21" s="23"/>
      <c r="U21" s="22"/>
      <c r="V21" s="21"/>
      <c r="W21" s="21"/>
      <c r="X21" s="22"/>
    </row>
    <row r="22" spans="1:24" x14ac:dyDescent="0.2">
      <c r="A22" s="17" t="s">
        <v>141</v>
      </c>
      <c r="B22" s="3" t="s">
        <v>28</v>
      </c>
      <c r="C22" s="3" t="s">
        <v>29</v>
      </c>
      <c r="D22" s="3">
        <v>0.2</v>
      </c>
      <c r="E22" s="17">
        <f t="shared" ref="E22" si="6">(D22+D23+D24)/3</f>
        <v>0.21133333333333335</v>
      </c>
      <c r="F22" s="17">
        <f>E22-E$4</f>
        <v>0.17</v>
      </c>
      <c r="G22" s="17">
        <f>(F22-0.0576)/0.0063</f>
        <v>17.841269841269842</v>
      </c>
      <c r="H22" s="17">
        <f>G22*((1/1000)/0.001)</f>
        <v>17.841269841269842</v>
      </c>
      <c r="I22" s="19">
        <f>H22*1</f>
        <v>17.841269841269842</v>
      </c>
      <c r="J22" s="16">
        <f>I22*K$19</f>
        <v>2.4977777777777009E-2</v>
      </c>
      <c r="P22" s="23"/>
      <c r="Q22" s="23"/>
      <c r="R22" s="23"/>
      <c r="S22" s="23"/>
      <c r="T22" s="23"/>
      <c r="U22" s="22"/>
      <c r="V22" s="21"/>
      <c r="W22" s="21"/>
      <c r="X22" s="22"/>
    </row>
    <row r="23" spans="1:24" x14ac:dyDescent="0.2">
      <c r="A23" s="17"/>
      <c r="B23" s="3" t="s">
        <v>30</v>
      </c>
      <c r="C23" s="3" t="s">
        <v>29</v>
      </c>
      <c r="D23" s="3">
        <v>0.217</v>
      </c>
      <c r="E23" s="17"/>
      <c r="F23" s="17"/>
      <c r="G23" s="17"/>
      <c r="H23" s="17"/>
      <c r="I23" s="19"/>
      <c r="J23" s="16"/>
      <c r="P23" s="21"/>
      <c r="Q23" s="21"/>
      <c r="R23" s="20"/>
      <c r="S23" s="20"/>
      <c r="T23" s="20"/>
      <c r="U23" s="21"/>
      <c r="V23" s="21"/>
      <c r="W23" s="21"/>
      <c r="X23" s="22"/>
    </row>
    <row r="24" spans="1:24" x14ac:dyDescent="0.2">
      <c r="A24" s="17"/>
      <c r="B24" s="3" t="s">
        <v>31</v>
      </c>
      <c r="C24" s="3" t="s">
        <v>29</v>
      </c>
      <c r="D24" s="3">
        <v>0.217</v>
      </c>
      <c r="E24" s="17"/>
      <c r="F24" s="17"/>
      <c r="G24" s="17"/>
      <c r="H24" s="17"/>
      <c r="I24" s="19"/>
      <c r="J24" s="16"/>
      <c r="P24" s="21"/>
      <c r="Q24" s="21"/>
      <c r="R24" s="20"/>
      <c r="S24" s="20"/>
      <c r="T24" s="20"/>
      <c r="U24" s="21"/>
      <c r="V24" s="21"/>
      <c r="W24" s="21"/>
      <c r="X24" s="22"/>
    </row>
    <row r="25" spans="1:24" x14ac:dyDescent="0.2">
      <c r="A25" s="17" t="s">
        <v>142</v>
      </c>
      <c r="B25" s="3" t="s">
        <v>33</v>
      </c>
      <c r="C25" s="3" t="s">
        <v>32</v>
      </c>
      <c r="D25" s="3">
        <v>2.6930000000000001</v>
      </c>
      <c r="E25" s="17">
        <f t="shared" ref="E25" si="7">(D25+D26+D27)/3</f>
        <v>2.6799999999999997</v>
      </c>
      <c r="F25" s="17">
        <f>E25-E$4</f>
        <v>2.6386666666666665</v>
      </c>
      <c r="G25" s="17">
        <f t="shared" ref="G25" si="8">(F25-0.0576)/0.0063</f>
        <v>409.69312169312167</v>
      </c>
      <c r="H25" s="17">
        <f t="shared" ref="H25" si="9">G25*((1/1000)/0.001)</f>
        <v>409.69312169312167</v>
      </c>
      <c r="I25" s="19">
        <f>H25*4</f>
        <v>1638.7724867724867</v>
      </c>
      <c r="J25" s="16">
        <f t="shared" ref="J25" si="10">I25*K$19</f>
        <v>2.2942814814814105</v>
      </c>
      <c r="P25" s="22"/>
      <c r="Q25" s="22"/>
      <c r="R25" s="20"/>
      <c r="S25" s="20"/>
      <c r="T25" s="20"/>
      <c r="U25" s="21"/>
      <c r="V25" s="22"/>
      <c r="W25" s="22"/>
      <c r="X25" s="22"/>
    </row>
    <row r="26" spans="1:24" x14ac:dyDescent="0.2">
      <c r="A26" s="17"/>
      <c r="B26" s="3" t="s">
        <v>34</v>
      </c>
      <c r="C26" s="3" t="s">
        <v>32</v>
      </c>
      <c r="D26" s="3">
        <v>2.6549999999999998</v>
      </c>
      <c r="E26" s="17"/>
      <c r="F26" s="17"/>
      <c r="G26" s="17"/>
      <c r="H26" s="17"/>
      <c r="I26" s="19"/>
      <c r="J26" s="16"/>
      <c r="P26" s="22"/>
      <c r="Q26" s="22"/>
      <c r="R26" s="21"/>
      <c r="S26" s="24"/>
      <c r="T26" s="24"/>
      <c r="U26" s="21"/>
      <c r="V26" s="22"/>
      <c r="W26" s="22"/>
      <c r="X26" s="22"/>
    </row>
    <row r="27" spans="1:24" x14ac:dyDescent="0.2">
      <c r="A27" s="17"/>
      <c r="B27" s="3" t="s">
        <v>35</v>
      </c>
      <c r="C27" s="3" t="s">
        <v>32</v>
      </c>
      <c r="D27" s="3">
        <v>2.6920000000000002</v>
      </c>
      <c r="E27" s="17"/>
      <c r="F27" s="17"/>
      <c r="G27" s="17"/>
      <c r="H27" s="17"/>
      <c r="I27" s="19"/>
      <c r="J27" s="16"/>
      <c r="P27" s="22"/>
      <c r="Q27" s="22"/>
      <c r="R27" s="21"/>
      <c r="S27" s="20"/>
      <c r="T27" s="20"/>
      <c r="U27" s="20"/>
      <c r="V27" s="22"/>
      <c r="W27" s="22"/>
      <c r="X27" s="22"/>
    </row>
    <row r="28" spans="1:24" x14ac:dyDescent="0.2">
      <c r="A28" s="17" t="s">
        <v>143</v>
      </c>
      <c r="B28" s="3" t="s">
        <v>42</v>
      </c>
      <c r="C28" s="3" t="s">
        <v>32</v>
      </c>
      <c r="D28" s="3">
        <v>0.93500000000000005</v>
      </c>
      <c r="E28" s="17">
        <f t="shared" ref="E28" si="11">(D28+D29+D30)/3</f>
        <v>1.046</v>
      </c>
      <c r="F28" s="17">
        <f>E28-E$4</f>
        <v>1.0046666666666666</v>
      </c>
      <c r="G28" s="17">
        <f t="shared" ref="G28" si="12">(F28-0.0576)/0.0063</f>
        <v>150.32804232804233</v>
      </c>
      <c r="H28" s="17">
        <f t="shared" ref="H28" si="13">G28*((1/1000)/0.001)</f>
        <v>150.32804232804233</v>
      </c>
      <c r="I28" s="19">
        <f>H28*4</f>
        <v>601.31216931216932</v>
      </c>
      <c r="J28" s="16">
        <f t="shared" ref="J28" si="14">I28*K$19</f>
        <v>0.84183703703701107</v>
      </c>
    </row>
    <row r="29" spans="1:24" x14ac:dyDescent="0.2">
      <c r="A29" s="17"/>
      <c r="B29" s="3" t="s">
        <v>43</v>
      </c>
      <c r="C29" s="3" t="s">
        <v>32</v>
      </c>
      <c r="D29" s="3">
        <v>1.091</v>
      </c>
      <c r="E29" s="17"/>
      <c r="F29" s="17"/>
      <c r="G29" s="17"/>
      <c r="H29" s="17"/>
      <c r="I29" s="19"/>
      <c r="J29" s="16"/>
    </row>
    <row r="30" spans="1:24" x14ac:dyDescent="0.2">
      <c r="A30" s="17"/>
      <c r="B30" s="3" t="s">
        <v>44</v>
      </c>
      <c r="C30" s="3" t="s">
        <v>32</v>
      </c>
      <c r="D30" s="3">
        <v>1.1120000000000001</v>
      </c>
      <c r="E30" s="17"/>
      <c r="F30" s="17"/>
      <c r="G30" s="17"/>
      <c r="H30" s="17"/>
      <c r="I30" s="19"/>
      <c r="J30" s="16"/>
    </row>
    <row r="31" spans="1:24" x14ac:dyDescent="0.2">
      <c r="A31" s="17" t="s">
        <v>144</v>
      </c>
      <c r="B31" s="3" t="s">
        <v>80</v>
      </c>
      <c r="C31" s="3" t="s">
        <v>29</v>
      </c>
      <c r="D31" s="3">
        <v>0.441</v>
      </c>
      <c r="E31" s="17">
        <f>(D31+D32+D33)/3</f>
        <v>0.60899999999999999</v>
      </c>
      <c r="F31" s="17">
        <f>E31-E$4</f>
        <v>0.56766666666666665</v>
      </c>
      <c r="G31" s="17">
        <f t="shared" ref="G31" si="15">(F31-0.0576)/0.0063</f>
        <v>80.962962962962962</v>
      </c>
      <c r="H31" s="17">
        <f t="shared" ref="H31" si="16">G31*((1/1000)/0.001)</f>
        <v>80.962962962962962</v>
      </c>
      <c r="I31" s="19">
        <f>H31*1</f>
        <v>80.962962962962962</v>
      </c>
      <c r="J31" s="16">
        <f t="shared" ref="J31" si="17">I31*K$19</f>
        <v>0.11334814814814465</v>
      </c>
    </row>
    <row r="32" spans="1:24" x14ac:dyDescent="0.2">
      <c r="A32" s="17"/>
      <c r="B32" s="3" t="s">
        <v>81</v>
      </c>
      <c r="C32" s="3" t="s">
        <v>29</v>
      </c>
      <c r="D32" s="3">
        <v>0.89</v>
      </c>
      <c r="E32" s="17"/>
      <c r="F32" s="17"/>
      <c r="G32" s="17"/>
      <c r="H32" s="17"/>
      <c r="I32" s="19"/>
      <c r="J32" s="16"/>
    </row>
    <row r="33" spans="1:10" x14ac:dyDescent="0.2">
      <c r="A33" s="17"/>
      <c r="B33" s="3" t="s">
        <v>82</v>
      </c>
      <c r="C33" s="3" t="s">
        <v>29</v>
      </c>
      <c r="D33" s="3">
        <v>0.496</v>
      </c>
      <c r="E33" s="17"/>
      <c r="F33" s="17"/>
      <c r="G33" s="17"/>
      <c r="H33" s="17"/>
      <c r="I33" s="19"/>
      <c r="J33" s="16"/>
    </row>
    <row r="34" spans="1:10" x14ac:dyDescent="0.2">
      <c r="A34" s="17" t="s">
        <v>145</v>
      </c>
      <c r="B34" s="3" t="s">
        <v>83</v>
      </c>
      <c r="C34" s="3" t="s">
        <v>29</v>
      </c>
      <c r="D34" s="3">
        <v>0.70899999999999996</v>
      </c>
      <c r="E34" s="17">
        <f t="shared" ref="E34" si="18">(D34+D35+D36)/3</f>
        <v>0.747</v>
      </c>
      <c r="F34" s="17">
        <f>E34-E$4</f>
        <v>0.70566666666666666</v>
      </c>
      <c r="G34" s="17">
        <f>(F34-0.0576)/0.0063</f>
        <v>102.86772486772487</v>
      </c>
      <c r="H34" s="17">
        <f t="shared" ref="H34" si="19">G34*((1/1000)/0.001)</f>
        <v>102.86772486772487</v>
      </c>
      <c r="I34" s="19">
        <f>H34*1</f>
        <v>102.86772486772487</v>
      </c>
      <c r="J34" s="16">
        <f t="shared" ref="J34" si="20">I34*K$19</f>
        <v>0.14401481481481038</v>
      </c>
    </row>
    <row r="35" spans="1:10" x14ac:dyDescent="0.2">
      <c r="A35" s="17"/>
      <c r="B35" s="3" t="s">
        <v>84</v>
      </c>
      <c r="C35" s="3" t="s">
        <v>29</v>
      </c>
      <c r="D35" s="3">
        <v>0.76200000000000001</v>
      </c>
      <c r="E35" s="17"/>
      <c r="F35" s="17"/>
      <c r="G35" s="17"/>
      <c r="H35" s="17"/>
      <c r="I35" s="19"/>
      <c r="J35" s="16"/>
    </row>
    <row r="36" spans="1:10" x14ac:dyDescent="0.2">
      <c r="A36" s="17"/>
      <c r="B36" s="3" t="s">
        <v>85</v>
      </c>
      <c r="C36" s="3" t="s">
        <v>29</v>
      </c>
      <c r="D36" s="3">
        <v>0.77</v>
      </c>
      <c r="E36" s="17"/>
      <c r="F36" s="17"/>
      <c r="G36" s="17"/>
      <c r="H36" s="17"/>
      <c r="I36" s="19"/>
      <c r="J36" s="16"/>
    </row>
    <row r="37" spans="1:10" x14ac:dyDescent="0.2">
      <c r="A37" s="17" t="s">
        <v>147</v>
      </c>
      <c r="B37" s="3" t="s">
        <v>45</v>
      </c>
      <c r="C37" s="3" t="s">
        <v>29</v>
      </c>
      <c r="D37" s="3">
        <v>0.73</v>
      </c>
      <c r="E37" s="17">
        <f t="shared" ref="E37" si="21">(D37+D38+D39)/3</f>
        <v>0.78133333333333332</v>
      </c>
      <c r="F37" s="17">
        <f>E37-E$4</f>
        <v>0.74</v>
      </c>
      <c r="G37" s="17">
        <f t="shared" ref="G37" si="22">(F37-0.0576)/0.0063</f>
        <v>108.31746031746032</v>
      </c>
      <c r="H37" s="17">
        <f t="shared" ref="H37" si="23">G37*((1/1000)/0.001)</f>
        <v>108.31746031746032</v>
      </c>
      <c r="I37" s="19">
        <f>H37*1</f>
        <v>108.31746031746032</v>
      </c>
      <c r="J37" s="16">
        <f t="shared" ref="J37" si="24">I37*K$19</f>
        <v>0.15164444444443978</v>
      </c>
    </row>
    <row r="38" spans="1:10" x14ac:dyDescent="0.2">
      <c r="A38" s="17"/>
      <c r="B38" s="3" t="s">
        <v>46</v>
      </c>
      <c r="C38" s="3" t="s">
        <v>29</v>
      </c>
      <c r="D38" s="3">
        <v>0.73599999999999999</v>
      </c>
      <c r="E38" s="17"/>
      <c r="F38" s="17"/>
      <c r="G38" s="17"/>
      <c r="H38" s="17"/>
      <c r="I38" s="19"/>
      <c r="J38" s="16"/>
    </row>
    <row r="39" spans="1:10" x14ac:dyDescent="0.2">
      <c r="A39" s="17"/>
      <c r="B39" s="3" t="s">
        <v>47</v>
      </c>
      <c r="C39" s="3" t="s">
        <v>29</v>
      </c>
      <c r="D39" s="3">
        <v>0.878</v>
      </c>
      <c r="E39" s="17"/>
      <c r="F39" s="17"/>
      <c r="G39" s="17"/>
      <c r="H39" s="17"/>
      <c r="I39" s="19"/>
      <c r="J39" s="16"/>
    </row>
  </sheetData>
  <mergeCells count="84">
    <mergeCell ref="J37:J39"/>
    <mergeCell ref="J22:J24"/>
    <mergeCell ref="J25:J27"/>
    <mergeCell ref="J28:J30"/>
    <mergeCell ref="J31:J33"/>
    <mergeCell ref="J34:J36"/>
    <mergeCell ref="I4:I6"/>
    <mergeCell ref="A7:A9"/>
    <mergeCell ref="C7:C9"/>
    <mergeCell ref="E7:E9"/>
    <mergeCell ref="F7:F9"/>
    <mergeCell ref="G7:G9"/>
    <mergeCell ref="H7:H9"/>
    <mergeCell ref="I7:I9"/>
    <mergeCell ref="A4:A6"/>
    <mergeCell ref="C4:C6"/>
    <mergeCell ref="E4:E6"/>
    <mergeCell ref="F4:F6"/>
    <mergeCell ref="G4:G6"/>
    <mergeCell ref="H4:H6"/>
    <mergeCell ref="I10:I12"/>
    <mergeCell ref="A13:A15"/>
    <mergeCell ref="C13:C15"/>
    <mergeCell ref="E13:E15"/>
    <mergeCell ref="F13:F15"/>
    <mergeCell ref="G13:G15"/>
    <mergeCell ref="H13:H15"/>
    <mergeCell ref="I13:I15"/>
    <mergeCell ref="A10:A12"/>
    <mergeCell ref="C10:C12"/>
    <mergeCell ref="E10:E12"/>
    <mergeCell ref="F10:F12"/>
    <mergeCell ref="G10:G12"/>
    <mergeCell ref="H10:H12"/>
    <mergeCell ref="I16:I18"/>
    <mergeCell ref="A19:A21"/>
    <mergeCell ref="C19:C21"/>
    <mergeCell ref="E19:E21"/>
    <mergeCell ref="F19:F21"/>
    <mergeCell ref="G19:G21"/>
    <mergeCell ref="H19:H21"/>
    <mergeCell ref="I19:I21"/>
    <mergeCell ref="A16:A18"/>
    <mergeCell ref="C16:C18"/>
    <mergeCell ref="E16:E18"/>
    <mergeCell ref="F16:F18"/>
    <mergeCell ref="G16:G18"/>
    <mergeCell ref="H16:H18"/>
    <mergeCell ref="I25:I27"/>
    <mergeCell ref="A22:A24"/>
    <mergeCell ref="E22:E24"/>
    <mergeCell ref="F22:F24"/>
    <mergeCell ref="G22:G24"/>
    <mergeCell ref="H22:H24"/>
    <mergeCell ref="I22:I24"/>
    <mergeCell ref="A25:A27"/>
    <mergeCell ref="E25:E27"/>
    <mergeCell ref="F25:F27"/>
    <mergeCell ref="G25:G27"/>
    <mergeCell ref="H25:H27"/>
    <mergeCell ref="I31:I33"/>
    <mergeCell ref="A28:A30"/>
    <mergeCell ref="E28:E30"/>
    <mergeCell ref="F28:F30"/>
    <mergeCell ref="G28:G30"/>
    <mergeCell ref="H28:H30"/>
    <mergeCell ref="I28:I30"/>
    <mergeCell ref="A31:A33"/>
    <mergeCell ref="E31:E33"/>
    <mergeCell ref="F31:F33"/>
    <mergeCell ref="G31:G33"/>
    <mergeCell ref="H31:H33"/>
    <mergeCell ref="I37:I39"/>
    <mergeCell ref="A34:A36"/>
    <mergeCell ref="E34:E36"/>
    <mergeCell ref="F34:F36"/>
    <mergeCell ref="G34:G36"/>
    <mergeCell ref="H34:H36"/>
    <mergeCell ref="I34:I36"/>
    <mergeCell ref="A37:A39"/>
    <mergeCell ref="E37:E39"/>
    <mergeCell ref="F37:F39"/>
    <mergeCell ref="G37:G39"/>
    <mergeCell ref="H37:H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80609-829D-2F48-B5C8-77DB2DD4A853}">
  <dimension ref="A1:K61"/>
  <sheetViews>
    <sheetView zoomScale="94" workbookViewId="0">
      <selection activeCell="B48" sqref="B48"/>
    </sheetView>
  </sheetViews>
  <sheetFormatPr baseColWidth="10" defaultRowHeight="16" x14ac:dyDescent="0.2"/>
  <cols>
    <col min="1" max="1" width="22.33203125" customWidth="1"/>
    <col min="2" max="2" width="22.83203125" customWidth="1"/>
    <col min="3" max="3" width="24.83203125" bestFit="1" customWidth="1"/>
    <col min="4" max="4" width="6.1640625" bestFit="1" customWidth="1"/>
    <col min="5" max="5" width="12.1640625" bestFit="1" customWidth="1"/>
    <col min="6" max="6" width="14.5" bestFit="1" customWidth="1"/>
    <col min="7" max="7" width="17.83203125" bestFit="1" customWidth="1"/>
    <col min="8" max="9" width="12.83203125" bestFit="1" customWidth="1"/>
    <col min="10" max="10" width="18" bestFit="1" customWidth="1"/>
  </cols>
  <sheetData>
    <row r="1" spans="1:9" x14ac:dyDescent="0.2">
      <c r="A1" s="4" t="s">
        <v>93</v>
      </c>
    </row>
    <row r="3" spans="1:9" ht="17" x14ac:dyDescent="0.2">
      <c r="A3" s="5" t="s">
        <v>26</v>
      </c>
      <c r="B3" s="5" t="s">
        <v>48</v>
      </c>
      <c r="C3" s="5" t="s">
        <v>49</v>
      </c>
      <c r="D3" s="5" t="s">
        <v>50</v>
      </c>
      <c r="E3" s="5" t="s">
        <v>51</v>
      </c>
      <c r="F3" s="5" t="s">
        <v>52</v>
      </c>
      <c r="G3" s="5" t="s">
        <v>89</v>
      </c>
      <c r="H3" s="5" t="s">
        <v>54</v>
      </c>
      <c r="I3" s="5" t="s">
        <v>90</v>
      </c>
    </row>
    <row r="4" spans="1:9" x14ac:dyDescent="0.2">
      <c r="A4" s="17" t="s">
        <v>56</v>
      </c>
      <c r="B4" s="3" t="s">
        <v>57</v>
      </c>
      <c r="C4" s="17">
        <v>0</v>
      </c>
      <c r="D4" s="3">
        <v>7.2999999999999995E-2</v>
      </c>
      <c r="E4" s="17">
        <f>(D4+D5+D6)/3</f>
        <v>7.2666666666666657E-2</v>
      </c>
      <c r="F4" s="17">
        <f>E4-E$4</f>
        <v>0</v>
      </c>
      <c r="G4" s="17" t="s">
        <v>27</v>
      </c>
      <c r="H4" s="17" t="s">
        <v>27</v>
      </c>
      <c r="I4" s="17" t="s">
        <v>27</v>
      </c>
    </row>
    <row r="5" spans="1:9" x14ac:dyDescent="0.2">
      <c r="A5" s="17"/>
      <c r="B5" s="3" t="s">
        <v>58</v>
      </c>
      <c r="C5" s="17"/>
      <c r="D5" s="3">
        <v>7.1999999999999995E-2</v>
      </c>
      <c r="E5" s="17"/>
      <c r="F5" s="17"/>
      <c r="G5" s="17"/>
      <c r="H5" s="17"/>
      <c r="I5" s="17"/>
    </row>
    <row r="6" spans="1:9" x14ac:dyDescent="0.2">
      <c r="A6" s="17"/>
      <c r="B6" s="3" t="s">
        <v>59</v>
      </c>
      <c r="C6" s="17"/>
      <c r="D6" s="3">
        <v>7.2999999999999995E-2</v>
      </c>
      <c r="E6" s="17"/>
      <c r="F6" s="17"/>
      <c r="G6" s="17"/>
      <c r="H6" s="17"/>
      <c r="I6" s="17"/>
    </row>
    <row r="7" spans="1:9" x14ac:dyDescent="0.2">
      <c r="A7" s="17" t="s">
        <v>60</v>
      </c>
      <c r="B7" s="3" t="s">
        <v>61</v>
      </c>
      <c r="C7" s="17">
        <v>20</v>
      </c>
      <c r="D7" s="3">
        <v>0.14000000000000001</v>
      </c>
      <c r="E7" s="17">
        <f t="shared" ref="E7" si="0">(D7+D8+D9)/3</f>
        <v>0.13766666666666669</v>
      </c>
      <c r="F7" s="17">
        <f>E7-E$4</f>
        <v>6.500000000000003E-2</v>
      </c>
      <c r="G7" s="17" t="s">
        <v>27</v>
      </c>
      <c r="H7" s="17" t="s">
        <v>27</v>
      </c>
      <c r="I7" s="17" t="s">
        <v>27</v>
      </c>
    </row>
    <row r="8" spans="1:9" x14ac:dyDescent="0.2">
      <c r="A8" s="17"/>
      <c r="B8" s="3" t="s">
        <v>62</v>
      </c>
      <c r="C8" s="17"/>
      <c r="D8" s="3">
        <v>0.13700000000000001</v>
      </c>
      <c r="E8" s="17"/>
      <c r="F8" s="17"/>
      <c r="G8" s="17"/>
      <c r="H8" s="17"/>
      <c r="I8" s="17"/>
    </row>
    <row r="9" spans="1:9" x14ac:dyDescent="0.2">
      <c r="A9" s="17"/>
      <c r="B9" s="3" t="s">
        <v>63</v>
      </c>
      <c r="C9" s="17"/>
      <c r="D9" s="3">
        <v>0.13600000000000001</v>
      </c>
      <c r="E9" s="17"/>
      <c r="F9" s="17"/>
      <c r="G9" s="17"/>
      <c r="H9" s="17"/>
      <c r="I9" s="17"/>
    </row>
    <row r="10" spans="1:9" x14ac:dyDescent="0.2">
      <c r="A10" s="17" t="s">
        <v>64</v>
      </c>
      <c r="B10" s="3" t="s">
        <v>65</v>
      </c>
      <c r="C10" s="17">
        <v>50</v>
      </c>
      <c r="D10" s="3">
        <v>0.20200000000000001</v>
      </c>
      <c r="E10" s="17">
        <f>(D10+D12+D11)/3</f>
        <v>0.20166666666666666</v>
      </c>
      <c r="F10" s="17">
        <f>E10-E$4</f>
        <v>0.129</v>
      </c>
      <c r="G10" s="17" t="s">
        <v>27</v>
      </c>
      <c r="H10" s="17" t="s">
        <v>27</v>
      </c>
      <c r="I10" s="17" t="s">
        <v>27</v>
      </c>
    </row>
    <row r="11" spans="1:9" x14ac:dyDescent="0.2">
      <c r="A11" s="17"/>
      <c r="B11" s="3" t="s">
        <v>66</v>
      </c>
      <c r="C11" s="17"/>
      <c r="D11" s="3">
        <v>0.20200000000000001</v>
      </c>
      <c r="E11" s="17"/>
      <c r="F11" s="17"/>
      <c r="G11" s="17"/>
      <c r="H11" s="17"/>
      <c r="I11" s="17"/>
    </row>
    <row r="12" spans="1:9" x14ac:dyDescent="0.2">
      <c r="A12" s="17"/>
      <c r="B12" s="3" t="s">
        <v>67</v>
      </c>
      <c r="C12" s="17"/>
      <c r="D12" s="3">
        <v>0.20100000000000001</v>
      </c>
      <c r="E12" s="17"/>
      <c r="F12" s="17"/>
      <c r="G12" s="17"/>
      <c r="H12" s="17"/>
      <c r="I12" s="17"/>
    </row>
    <row r="13" spans="1:9" x14ac:dyDescent="0.2">
      <c r="A13" s="17" t="s">
        <v>68</v>
      </c>
      <c r="B13" s="3" t="s">
        <v>69</v>
      </c>
      <c r="C13" s="17">
        <v>100</v>
      </c>
      <c r="D13" s="3">
        <v>0.40799999999999997</v>
      </c>
      <c r="E13" s="17">
        <f t="shared" ref="E13" si="1">(D13+D14+D15)/3</f>
        <v>0.42833333333333329</v>
      </c>
      <c r="F13" s="17">
        <f>E13-E$4</f>
        <v>0.35566666666666663</v>
      </c>
      <c r="G13" s="17" t="s">
        <v>27</v>
      </c>
      <c r="H13" s="17" t="s">
        <v>27</v>
      </c>
      <c r="I13" s="17" t="s">
        <v>27</v>
      </c>
    </row>
    <row r="14" spans="1:9" x14ac:dyDescent="0.2">
      <c r="A14" s="17"/>
      <c r="B14" s="3" t="s">
        <v>70</v>
      </c>
      <c r="C14" s="17"/>
      <c r="D14" s="3">
        <v>0.41299999999999998</v>
      </c>
      <c r="E14" s="17"/>
      <c r="F14" s="17"/>
      <c r="G14" s="17"/>
      <c r="H14" s="17"/>
      <c r="I14" s="17"/>
    </row>
    <row r="15" spans="1:9" x14ac:dyDescent="0.2">
      <c r="A15" s="17"/>
      <c r="B15" s="3" t="s">
        <v>71</v>
      </c>
      <c r="C15" s="17"/>
      <c r="D15" s="3">
        <v>0.46400000000000002</v>
      </c>
      <c r="E15" s="17"/>
      <c r="F15" s="17"/>
      <c r="G15" s="17"/>
      <c r="H15" s="17"/>
      <c r="I15" s="17"/>
    </row>
    <row r="16" spans="1:9" x14ac:dyDescent="0.2">
      <c r="A16" s="17" t="s">
        <v>72</v>
      </c>
      <c r="B16" s="3" t="s">
        <v>73</v>
      </c>
      <c r="C16" s="17">
        <v>250</v>
      </c>
      <c r="D16" s="3">
        <v>0.75700000000000001</v>
      </c>
      <c r="E16" s="17">
        <f t="shared" ref="E16" si="2">(D16+D17+D18)/3</f>
        <v>0.7553333333333333</v>
      </c>
      <c r="F16" s="17">
        <f t="shared" ref="F16" si="3">E16-E$4</f>
        <v>0.68266666666666664</v>
      </c>
      <c r="G16" s="17" t="s">
        <v>27</v>
      </c>
      <c r="H16" s="17" t="s">
        <v>27</v>
      </c>
      <c r="I16" s="17" t="s">
        <v>27</v>
      </c>
    </row>
    <row r="17" spans="1:11" x14ac:dyDescent="0.2">
      <c r="A17" s="17"/>
      <c r="B17" s="3" t="s">
        <v>74</v>
      </c>
      <c r="C17" s="17"/>
      <c r="D17" s="3">
        <v>0.74399999999999999</v>
      </c>
      <c r="E17" s="17"/>
      <c r="F17" s="17"/>
      <c r="G17" s="17"/>
      <c r="H17" s="17"/>
      <c r="I17" s="17"/>
    </row>
    <row r="18" spans="1:11" x14ac:dyDescent="0.2">
      <c r="A18" s="17"/>
      <c r="B18" s="3" t="s">
        <v>75</v>
      </c>
      <c r="C18" s="17"/>
      <c r="D18" s="3">
        <v>0.76500000000000001</v>
      </c>
      <c r="E18" s="17"/>
      <c r="F18" s="17"/>
      <c r="G18" s="17"/>
      <c r="H18" s="17"/>
      <c r="I18" s="17"/>
      <c r="J18" s="3" t="s">
        <v>91</v>
      </c>
    </row>
    <row r="19" spans="1:11" x14ac:dyDescent="0.2">
      <c r="A19" s="17" t="s">
        <v>76</v>
      </c>
      <c r="B19" s="3" t="s">
        <v>77</v>
      </c>
      <c r="C19" s="17">
        <v>500</v>
      </c>
      <c r="D19" s="3">
        <v>1.4379999999999999</v>
      </c>
      <c r="E19" s="17">
        <f>(D19+D20+D21)/3</f>
        <v>1.4466666666666665</v>
      </c>
      <c r="F19" s="17">
        <f>E19-E$4</f>
        <v>1.3739999999999999</v>
      </c>
      <c r="G19" s="17" t="s">
        <v>27</v>
      </c>
      <c r="H19" s="17" t="s">
        <v>27</v>
      </c>
      <c r="I19" s="17" t="s">
        <v>27</v>
      </c>
      <c r="J19" s="3" t="s">
        <v>92</v>
      </c>
      <c r="K19">
        <v>4.1000000000000003E-3</v>
      </c>
    </row>
    <row r="20" spans="1:11" x14ac:dyDescent="0.2">
      <c r="A20" s="17"/>
      <c r="B20" s="3" t="s">
        <v>78</v>
      </c>
      <c r="C20" s="17"/>
      <c r="D20" s="3">
        <v>1.456</v>
      </c>
      <c r="E20" s="17"/>
      <c r="F20" s="17"/>
      <c r="G20" s="17"/>
      <c r="H20" s="17"/>
      <c r="I20" s="17"/>
    </row>
    <row r="21" spans="1:11" x14ac:dyDescent="0.2">
      <c r="A21" s="18"/>
      <c r="B21" s="6" t="s">
        <v>79</v>
      </c>
      <c r="C21" s="18"/>
      <c r="D21" s="6">
        <v>1.446</v>
      </c>
      <c r="E21" s="18"/>
      <c r="F21" s="18"/>
      <c r="G21" s="18"/>
      <c r="H21" s="18"/>
      <c r="I21" s="18"/>
      <c r="J21" t="s">
        <v>146</v>
      </c>
    </row>
    <row r="22" spans="1:11" x14ac:dyDescent="0.2">
      <c r="A22" s="17" t="s">
        <v>141</v>
      </c>
      <c r="B22" s="3" t="s">
        <v>28</v>
      </c>
      <c r="C22" s="3" t="s">
        <v>29</v>
      </c>
      <c r="D22" s="3">
        <v>8.5000000000000006E-2</v>
      </c>
      <c r="E22" s="17">
        <f>(D22+D23+D24)/3</f>
        <v>7.8666666666666663E-2</v>
      </c>
      <c r="F22" s="17">
        <f>E22-E$4</f>
        <v>6.0000000000000053E-3</v>
      </c>
      <c r="G22" s="17">
        <f>(F22-0.0174)/0.0027</f>
        <v>-4.2222222222222197</v>
      </c>
      <c r="H22" s="17">
        <f>G22*((1/1000)/0.001)</f>
        <v>-4.2222222222222197</v>
      </c>
      <c r="I22" s="19">
        <v>0</v>
      </c>
      <c r="J22" s="17">
        <f>K19*I22</f>
        <v>0</v>
      </c>
    </row>
    <row r="23" spans="1:11" x14ac:dyDescent="0.2">
      <c r="A23" s="17"/>
      <c r="B23" s="3" t="s">
        <v>30</v>
      </c>
      <c r="C23" s="3" t="s">
        <v>29</v>
      </c>
      <c r="D23" s="3">
        <v>7.4999999999999997E-2</v>
      </c>
      <c r="E23" s="17"/>
      <c r="F23" s="17"/>
      <c r="G23" s="17"/>
      <c r="H23" s="17"/>
      <c r="I23" s="19"/>
      <c r="J23" s="17"/>
    </row>
    <row r="24" spans="1:11" x14ac:dyDescent="0.2">
      <c r="A24" s="17"/>
      <c r="B24" s="3" t="s">
        <v>31</v>
      </c>
      <c r="C24" s="3" t="s">
        <v>29</v>
      </c>
      <c r="D24" s="3">
        <v>7.5999999999999998E-2</v>
      </c>
      <c r="E24" s="17"/>
      <c r="F24" s="17"/>
      <c r="G24" s="17"/>
      <c r="H24" s="17"/>
      <c r="I24" s="19"/>
      <c r="J24" s="17"/>
    </row>
    <row r="25" spans="1:11" x14ac:dyDescent="0.2">
      <c r="A25" s="17" t="s">
        <v>142</v>
      </c>
      <c r="B25" s="3" t="s">
        <v>36</v>
      </c>
      <c r="C25" s="3" t="s">
        <v>148</v>
      </c>
      <c r="D25">
        <v>0.46350000000000002</v>
      </c>
      <c r="E25" s="17">
        <f>(D25+D26+D27)/3</f>
        <v>0.45493333333333336</v>
      </c>
      <c r="F25" s="17">
        <v>0.32500000000000001</v>
      </c>
      <c r="G25" s="17">
        <f t="shared" ref="G25" si="4">(F25-0.014)/0.0028</f>
        <v>111.07142857142857</v>
      </c>
      <c r="H25" s="17">
        <f t="shared" ref="H25" si="5">G25</f>
        <v>111.07142857142857</v>
      </c>
      <c r="I25" s="19">
        <f>H25*2</f>
        <v>222.14285714285714</v>
      </c>
      <c r="J25" s="17">
        <v>0.68799999999999994</v>
      </c>
    </row>
    <row r="26" spans="1:11" x14ac:dyDescent="0.2">
      <c r="A26" s="17"/>
      <c r="B26" s="3" t="s">
        <v>37</v>
      </c>
      <c r="C26" s="3" t="s">
        <v>148</v>
      </c>
      <c r="D26">
        <v>0.45669999999999999</v>
      </c>
      <c r="E26" s="17"/>
      <c r="F26" s="17"/>
      <c r="G26" s="17"/>
      <c r="H26" s="17"/>
      <c r="I26" s="19"/>
      <c r="J26" s="17"/>
    </row>
    <row r="27" spans="1:11" x14ac:dyDescent="0.2">
      <c r="A27" s="17"/>
      <c r="B27" s="3" t="s">
        <v>38</v>
      </c>
      <c r="C27" s="3" t="s">
        <v>148</v>
      </c>
      <c r="D27">
        <v>0.4446</v>
      </c>
      <c r="E27" s="17"/>
      <c r="F27" s="17"/>
      <c r="G27" s="17"/>
      <c r="H27" s="17"/>
      <c r="I27" s="19"/>
      <c r="J27" s="17"/>
    </row>
    <row r="28" spans="1:11" x14ac:dyDescent="0.2">
      <c r="A28" s="17" t="s">
        <v>143</v>
      </c>
      <c r="B28" s="3" t="s">
        <v>42</v>
      </c>
      <c r="C28" s="3" t="s">
        <v>32</v>
      </c>
      <c r="D28" s="3">
        <v>0.80200000000000005</v>
      </c>
      <c r="E28" s="17">
        <f t="shared" ref="E28" si="6">(D28+D29+D30)/3</f>
        <v>0.8889999999999999</v>
      </c>
      <c r="F28" s="17">
        <f>E28-E$4</f>
        <v>0.81633333333333324</v>
      </c>
      <c r="G28" s="17">
        <f>(F28-0.0174)/0.0027</f>
        <v>295.90123456790121</v>
      </c>
      <c r="H28" s="17">
        <f>G28*((1/1000)/0.001)</f>
        <v>295.90123456790121</v>
      </c>
      <c r="I28" s="19">
        <f>H28*4</f>
        <v>1183.6049382716049</v>
      </c>
      <c r="J28" s="17">
        <f>K19*I28</f>
        <v>4.8527802469135803</v>
      </c>
    </row>
    <row r="29" spans="1:11" x14ac:dyDescent="0.2">
      <c r="A29" s="17"/>
      <c r="B29" s="3" t="s">
        <v>43</v>
      </c>
      <c r="C29" s="3" t="s">
        <v>32</v>
      </c>
      <c r="D29" s="3">
        <v>0.95599999999999996</v>
      </c>
      <c r="E29" s="17"/>
      <c r="F29" s="17"/>
      <c r="G29" s="17"/>
      <c r="H29" s="17"/>
      <c r="I29" s="19"/>
      <c r="J29" s="17"/>
    </row>
    <row r="30" spans="1:11" x14ac:dyDescent="0.2">
      <c r="A30" s="17"/>
      <c r="B30" s="3" t="s">
        <v>44</v>
      </c>
      <c r="C30" s="3" t="s">
        <v>32</v>
      </c>
      <c r="D30" s="3">
        <v>0.90900000000000003</v>
      </c>
      <c r="E30" s="17"/>
      <c r="F30" s="17"/>
      <c r="G30" s="17"/>
      <c r="H30" s="17"/>
      <c r="I30" s="19"/>
      <c r="J30" s="17"/>
    </row>
    <row r="31" spans="1:11" x14ac:dyDescent="0.2">
      <c r="A31" s="17" t="s">
        <v>144</v>
      </c>
      <c r="B31" s="3" t="s">
        <v>80</v>
      </c>
      <c r="C31" s="3" t="s">
        <v>29</v>
      </c>
      <c r="D31" s="3">
        <v>0.128</v>
      </c>
      <c r="E31" s="17">
        <f t="shared" ref="E31" si="7">(D31+D32+D33)/3</f>
        <v>0.13766666666666669</v>
      </c>
      <c r="F31" s="17">
        <f>E31-E$4</f>
        <v>6.500000000000003E-2</v>
      </c>
      <c r="G31" s="17">
        <f t="shared" ref="G31" si="8">(F31-0.0174)/0.0027</f>
        <v>17.62962962962964</v>
      </c>
      <c r="H31" s="17">
        <f t="shared" ref="H31" si="9">G31*((1/1000)/0.001)</f>
        <v>17.62962962962964</v>
      </c>
      <c r="I31" s="19">
        <f>H31*1</f>
        <v>17.62962962962964</v>
      </c>
      <c r="J31" s="17">
        <f>K19*I31</f>
        <v>7.228148148148153E-2</v>
      </c>
    </row>
    <row r="32" spans="1:11" x14ac:dyDescent="0.2">
      <c r="A32" s="17"/>
      <c r="B32" s="3" t="s">
        <v>81</v>
      </c>
      <c r="C32" s="3" t="s">
        <v>29</v>
      </c>
      <c r="D32" s="3">
        <v>0.13400000000000001</v>
      </c>
      <c r="E32" s="17"/>
      <c r="F32" s="17"/>
      <c r="G32" s="17"/>
      <c r="H32" s="17"/>
      <c r="I32" s="19"/>
      <c r="J32" s="17"/>
    </row>
    <row r="33" spans="1:10" x14ac:dyDescent="0.2">
      <c r="A33" s="17"/>
      <c r="B33" s="3" t="s">
        <v>82</v>
      </c>
      <c r="C33" s="3" t="s">
        <v>29</v>
      </c>
      <c r="D33" s="3">
        <v>0.151</v>
      </c>
      <c r="E33" s="17"/>
      <c r="F33" s="17"/>
      <c r="G33" s="17"/>
      <c r="H33" s="17"/>
      <c r="I33" s="19"/>
      <c r="J33" s="17"/>
    </row>
    <row r="34" spans="1:10" x14ac:dyDescent="0.2">
      <c r="A34" s="17" t="s">
        <v>145</v>
      </c>
      <c r="B34" s="3" t="s">
        <v>83</v>
      </c>
      <c r="C34" s="3" t="s">
        <v>29</v>
      </c>
      <c r="D34" s="3">
        <v>0.11600000000000001</v>
      </c>
      <c r="E34" s="17">
        <f t="shared" ref="E34" si="10">(D34+D35+D36)/3</f>
        <v>0.121</v>
      </c>
      <c r="F34" s="17">
        <f t="shared" ref="F34" si="11">E34-E$4</f>
        <v>4.8333333333333339E-2</v>
      </c>
      <c r="G34" s="17">
        <f t="shared" ref="G34" si="12">(F34-0.0174)/0.0027</f>
        <v>11.456790123456793</v>
      </c>
      <c r="H34" s="17">
        <f t="shared" ref="H34" si="13">G34*((1/1000)/0.001)</f>
        <v>11.456790123456793</v>
      </c>
      <c r="I34" s="19">
        <f t="shared" ref="I34" si="14">H34*1</f>
        <v>11.456790123456793</v>
      </c>
      <c r="J34" s="17">
        <f>K19*I34</f>
        <v>4.6972839506172856E-2</v>
      </c>
    </row>
    <row r="35" spans="1:10" x14ac:dyDescent="0.2">
      <c r="A35" s="17"/>
      <c r="B35" s="3" t="s">
        <v>84</v>
      </c>
      <c r="C35" s="3" t="s">
        <v>29</v>
      </c>
      <c r="D35" s="3">
        <v>0.124</v>
      </c>
      <c r="E35" s="17"/>
      <c r="F35" s="17"/>
      <c r="G35" s="17"/>
      <c r="H35" s="17"/>
      <c r="I35" s="19"/>
      <c r="J35" s="17"/>
    </row>
    <row r="36" spans="1:10" x14ac:dyDescent="0.2">
      <c r="A36" s="17"/>
      <c r="B36" s="3" t="s">
        <v>85</v>
      </c>
      <c r="C36" s="3" t="s">
        <v>29</v>
      </c>
      <c r="D36" s="3">
        <v>0.123</v>
      </c>
      <c r="E36" s="17"/>
      <c r="F36" s="17"/>
      <c r="G36" s="17"/>
      <c r="H36" s="17"/>
      <c r="I36" s="19"/>
      <c r="J36" s="17"/>
    </row>
    <row r="37" spans="1:10" x14ac:dyDescent="0.2">
      <c r="A37" s="17" t="s">
        <v>147</v>
      </c>
      <c r="B37" s="3" t="s">
        <v>45</v>
      </c>
      <c r="C37" s="3" t="s">
        <v>29</v>
      </c>
      <c r="D37" s="3">
        <v>0.77700000000000002</v>
      </c>
      <c r="E37" s="17">
        <f>(D37+D38+D39)/3</f>
        <v>0.76033333333333319</v>
      </c>
      <c r="F37" s="17">
        <f>E37-E$4</f>
        <v>0.68766666666666654</v>
      </c>
      <c r="G37" s="17">
        <f t="shared" ref="G37" si="15">(F37-0.0174)/0.0027</f>
        <v>248.24691358024685</v>
      </c>
      <c r="H37" s="17">
        <f t="shared" ref="H37" si="16">G37*((1/1000)/0.001)</f>
        <v>248.24691358024685</v>
      </c>
      <c r="I37" s="19">
        <f t="shared" ref="I37" si="17">H37*1</f>
        <v>248.24691358024685</v>
      </c>
      <c r="J37" s="17">
        <f>K19*I37</f>
        <v>1.0178123456790122</v>
      </c>
    </row>
    <row r="38" spans="1:10" x14ac:dyDescent="0.2">
      <c r="A38" s="17"/>
      <c r="B38" s="3" t="s">
        <v>46</v>
      </c>
      <c r="C38" s="3" t="s">
        <v>29</v>
      </c>
      <c r="D38" s="3">
        <v>0.73599999999999999</v>
      </c>
      <c r="E38" s="17"/>
      <c r="F38" s="17"/>
      <c r="G38" s="17"/>
      <c r="H38" s="17"/>
      <c r="I38" s="19"/>
      <c r="J38" s="17"/>
    </row>
    <row r="39" spans="1:10" x14ac:dyDescent="0.2">
      <c r="A39" s="17"/>
      <c r="B39" s="3" t="s">
        <v>47</v>
      </c>
      <c r="C39" s="3" t="s">
        <v>29</v>
      </c>
      <c r="D39" s="3">
        <v>0.76800000000000002</v>
      </c>
      <c r="E39" s="17"/>
      <c r="F39" s="17"/>
      <c r="G39" s="17"/>
      <c r="H39" s="17"/>
      <c r="I39" s="19"/>
      <c r="J39" s="17"/>
    </row>
    <row r="43" spans="1:10" ht="17" thickBot="1" x14ac:dyDescent="0.25"/>
    <row r="44" spans="1:10" ht="39" customHeight="1" thickBot="1" x14ac:dyDescent="0.25">
      <c r="A44" s="8" t="s">
        <v>149</v>
      </c>
      <c r="B44" s="9" t="s">
        <v>150</v>
      </c>
      <c r="C44" s="9" t="s">
        <v>151</v>
      </c>
    </row>
    <row r="45" spans="1:10" ht="17" thickBot="1" x14ac:dyDescent="0.25">
      <c r="A45" s="10" t="s">
        <v>168</v>
      </c>
      <c r="B45" s="3">
        <v>108.32</v>
      </c>
      <c r="C45" s="3">
        <v>248.25</v>
      </c>
      <c r="E45" s="3">
        <v>108.32</v>
      </c>
      <c r="F45" s="3">
        <v>248.25</v>
      </c>
    </row>
    <row r="46" spans="1:10" ht="17" thickBot="1" x14ac:dyDescent="0.25">
      <c r="A46" s="10" t="s">
        <v>163</v>
      </c>
      <c r="B46" s="11">
        <v>115.76</v>
      </c>
      <c r="C46" s="13">
        <v>147.68</v>
      </c>
      <c r="E46" s="13">
        <v>115.76</v>
      </c>
      <c r="F46" s="13">
        <v>147.68</v>
      </c>
      <c r="G46" s="12"/>
    </row>
    <row r="47" spans="1:10" ht="17" thickBot="1" x14ac:dyDescent="0.25">
      <c r="A47" s="10" t="s">
        <v>164</v>
      </c>
      <c r="B47" s="13">
        <v>89.02</v>
      </c>
      <c r="C47" s="13">
        <v>157.29</v>
      </c>
      <c r="E47" s="13">
        <v>89.02</v>
      </c>
      <c r="F47" s="13">
        <v>157.29</v>
      </c>
      <c r="G47" s="14"/>
    </row>
    <row r="48" spans="1:10" ht="17" thickBot="1" x14ac:dyDescent="0.25">
      <c r="A48" s="10" t="s">
        <v>152</v>
      </c>
      <c r="B48" s="3">
        <v>83.98</v>
      </c>
      <c r="C48" s="3">
        <v>171.02</v>
      </c>
      <c r="E48" s="3">
        <v>83.98</v>
      </c>
      <c r="F48" s="3">
        <v>171.02</v>
      </c>
    </row>
    <row r="49" spans="1:6" ht="17" thickBot="1" x14ac:dyDescent="0.25">
      <c r="A49" s="10" t="s">
        <v>153</v>
      </c>
      <c r="B49" s="3">
        <v>106.97</v>
      </c>
      <c r="C49" s="3">
        <v>140.43</v>
      </c>
      <c r="E49" s="3">
        <v>106.97</v>
      </c>
      <c r="F49" s="3">
        <v>140.43</v>
      </c>
    </row>
    <row r="50" spans="1:6" ht="17" thickBot="1" x14ac:dyDescent="0.25">
      <c r="A50" s="10" t="s">
        <v>154</v>
      </c>
      <c r="B50" s="3">
        <v>79.59</v>
      </c>
      <c r="C50" s="3">
        <v>165</v>
      </c>
      <c r="E50" s="3">
        <v>79.59</v>
      </c>
      <c r="F50" s="3">
        <v>165</v>
      </c>
    </row>
    <row r="51" spans="1:6" ht="17" thickBot="1" x14ac:dyDescent="0.25">
      <c r="A51" s="10" t="s">
        <v>155</v>
      </c>
      <c r="B51" s="3">
        <v>114.41</v>
      </c>
      <c r="C51" s="3">
        <v>124.86</v>
      </c>
      <c r="E51" s="3">
        <v>114.41</v>
      </c>
      <c r="F51" s="3">
        <v>124.86</v>
      </c>
    </row>
    <row r="52" spans="1:6" ht="17" thickBot="1" x14ac:dyDescent="0.25">
      <c r="A52" s="10" t="s">
        <v>156</v>
      </c>
      <c r="B52" s="3">
        <v>92.77</v>
      </c>
      <c r="C52" s="3">
        <v>160.34</v>
      </c>
      <c r="E52" s="3">
        <v>92.77</v>
      </c>
      <c r="F52" s="3">
        <v>160.34</v>
      </c>
    </row>
    <row r="53" spans="1:6" ht="17" thickBot="1" x14ac:dyDescent="0.25">
      <c r="A53" s="10" t="s">
        <v>157</v>
      </c>
      <c r="B53" s="3">
        <v>93.85</v>
      </c>
      <c r="C53" s="3">
        <v>191.97</v>
      </c>
      <c r="E53" s="3">
        <v>93.85</v>
      </c>
      <c r="F53" s="3">
        <v>191.97</v>
      </c>
    </row>
    <row r="54" spans="1:6" ht="17" thickBot="1" x14ac:dyDescent="0.25">
      <c r="A54" s="10" t="s">
        <v>158</v>
      </c>
      <c r="B54" s="3">
        <v>75.16</v>
      </c>
      <c r="C54" s="3">
        <v>172.17</v>
      </c>
      <c r="E54" s="3">
        <v>75.16</v>
      </c>
      <c r="F54" s="3">
        <v>172.17</v>
      </c>
    </row>
    <row r="55" spans="1:6" ht="17" thickBot="1" x14ac:dyDescent="0.25">
      <c r="A55" s="10" t="s">
        <v>159</v>
      </c>
      <c r="B55" s="3">
        <v>160.63</v>
      </c>
      <c r="C55" s="3">
        <v>194.64</v>
      </c>
      <c r="E55" s="3">
        <v>160.63</v>
      </c>
      <c r="F55" s="3">
        <v>194.64</v>
      </c>
    </row>
    <row r="56" spans="1:6" ht="17" thickBot="1" x14ac:dyDescent="0.25">
      <c r="A56" s="10" t="s">
        <v>160</v>
      </c>
      <c r="B56" s="3">
        <v>73.7</v>
      </c>
      <c r="C56" s="3">
        <v>110.03</v>
      </c>
      <c r="E56" s="3">
        <v>73.7</v>
      </c>
      <c r="F56" s="3">
        <v>110.03</v>
      </c>
    </row>
    <row r="57" spans="1:6" ht="17" thickBot="1" x14ac:dyDescent="0.25">
      <c r="A57" s="10" t="s">
        <v>161</v>
      </c>
      <c r="B57" s="3">
        <v>94.13</v>
      </c>
      <c r="C57" s="3">
        <v>118.99</v>
      </c>
      <c r="E57" s="3">
        <v>94.13</v>
      </c>
      <c r="F57" s="3">
        <v>118.99</v>
      </c>
    </row>
    <row r="58" spans="1:6" ht="17" thickBot="1" x14ac:dyDescent="0.25">
      <c r="A58" s="10" t="s">
        <v>162</v>
      </c>
      <c r="B58" s="3">
        <v>66.739999999999995</v>
      </c>
      <c r="C58" s="3">
        <v>125.47</v>
      </c>
      <c r="E58" s="3">
        <v>66.739999999999995</v>
      </c>
      <c r="F58" s="3">
        <v>125.47</v>
      </c>
    </row>
    <row r="59" spans="1:6" ht="17" thickBot="1" x14ac:dyDescent="0.25">
      <c r="A59" s="10" t="s">
        <v>165</v>
      </c>
      <c r="B59" s="3">
        <v>87.36</v>
      </c>
      <c r="C59" s="3">
        <v>163.47</v>
      </c>
      <c r="E59" s="3">
        <v>87.36</v>
      </c>
      <c r="F59" s="3">
        <v>163.47</v>
      </c>
    </row>
    <row r="60" spans="1:6" ht="17" thickBot="1" x14ac:dyDescent="0.25">
      <c r="A60" s="10" t="s">
        <v>166</v>
      </c>
      <c r="B60" s="3">
        <v>154.63999999999999</v>
      </c>
      <c r="C60" s="3">
        <v>152.63999999999999</v>
      </c>
      <c r="E60" s="3">
        <v>154.63999999999999</v>
      </c>
      <c r="F60" s="3">
        <v>152.63999999999999</v>
      </c>
    </row>
    <row r="61" spans="1:6" ht="17" thickBot="1" x14ac:dyDescent="0.25">
      <c r="A61" s="10" t="s">
        <v>167</v>
      </c>
      <c r="B61" s="3">
        <v>94.16</v>
      </c>
      <c r="C61" s="3">
        <v>188.26</v>
      </c>
      <c r="E61" s="3">
        <v>94.16</v>
      </c>
      <c r="F61" s="3">
        <v>188.26</v>
      </c>
    </row>
  </sheetData>
  <mergeCells count="84">
    <mergeCell ref="J25:J27"/>
    <mergeCell ref="J22:J24"/>
    <mergeCell ref="J28:J30"/>
    <mergeCell ref="J37:J39"/>
    <mergeCell ref="J34:J36"/>
    <mergeCell ref="J31:J33"/>
    <mergeCell ref="I4:I6"/>
    <mergeCell ref="A7:A9"/>
    <mergeCell ref="C7:C9"/>
    <mergeCell ref="E7:E9"/>
    <mergeCell ref="F7:F9"/>
    <mergeCell ref="G7:G9"/>
    <mergeCell ref="H7:H9"/>
    <mergeCell ref="I7:I9"/>
    <mergeCell ref="A4:A6"/>
    <mergeCell ref="C4:C6"/>
    <mergeCell ref="E4:E6"/>
    <mergeCell ref="F4:F6"/>
    <mergeCell ref="G4:G6"/>
    <mergeCell ref="H4:H6"/>
    <mergeCell ref="I10:I12"/>
    <mergeCell ref="A13:A15"/>
    <mergeCell ref="C13:C15"/>
    <mergeCell ref="E13:E15"/>
    <mergeCell ref="F13:F15"/>
    <mergeCell ref="G13:G15"/>
    <mergeCell ref="H13:H15"/>
    <mergeCell ref="I13:I15"/>
    <mergeCell ref="A10:A12"/>
    <mergeCell ref="C10:C12"/>
    <mergeCell ref="E10:E12"/>
    <mergeCell ref="F10:F12"/>
    <mergeCell ref="G10:G12"/>
    <mergeCell ref="H10:H12"/>
    <mergeCell ref="I16:I18"/>
    <mergeCell ref="A19:A21"/>
    <mergeCell ref="C19:C21"/>
    <mergeCell ref="E19:E21"/>
    <mergeCell ref="F19:F21"/>
    <mergeCell ref="G19:G21"/>
    <mergeCell ref="H19:H21"/>
    <mergeCell ref="I19:I21"/>
    <mergeCell ref="A16:A18"/>
    <mergeCell ref="C16:C18"/>
    <mergeCell ref="E16:E18"/>
    <mergeCell ref="F16:F18"/>
    <mergeCell ref="G16:G18"/>
    <mergeCell ref="H16:H18"/>
    <mergeCell ref="I25:I27"/>
    <mergeCell ref="A22:A24"/>
    <mergeCell ref="E22:E24"/>
    <mergeCell ref="F22:F24"/>
    <mergeCell ref="G22:G24"/>
    <mergeCell ref="H22:H24"/>
    <mergeCell ref="I22:I24"/>
    <mergeCell ref="A25:A27"/>
    <mergeCell ref="E25:E27"/>
    <mergeCell ref="F25:F27"/>
    <mergeCell ref="G25:G27"/>
    <mergeCell ref="H25:H27"/>
    <mergeCell ref="I31:I33"/>
    <mergeCell ref="A28:A30"/>
    <mergeCell ref="E28:E30"/>
    <mergeCell ref="F28:F30"/>
    <mergeCell ref="G28:G30"/>
    <mergeCell ref="H28:H30"/>
    <mergeCell ref="I28:I30"/>
    <mergeCell ref="A31:A33"/>
    <mergeCell ref="E31:E33"/>
    <mergeCell ref="F31:F33"/>
    <mergeCell ref="G31:G33"/>
    <mergeCell ref="H31:H33"/>
    <mergeCell ref="I37:I39"/>
    <mergeCell ref="A34:A36"/>
    <mergeCell ref="E34:E36"/>
    <mergeCell ref="F34:F36"/>
    <mergeCell ref="G34:G36"/>
    <mergeCell ref="H34:H36"/>
    <mergeCell ref="I34:I36"/>
    <mergeCell ref="A37:A39"/>
    <mergeCell ref="E37:E39"/>
    <mergeCell ref="F37:F39"/>
    <mergeCell ref="G37:G39"/>
    <mergeCell ref="H37:H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E87B5-2E94-A04A-8D53-26753AF51943}">
  <dimension ref="A1:K39"/>
  <sheetViews>
    <sheetView zoomScale="75" workbookViewId="0">
      <selection activeCell="P20" sqref="P20"/>
    </sheetView>
  </sheetViews>
  <sheetFormatPr baseColWidth="10" defaultRowHeight="16" x14ac:dyDescent="0.2"/>
  <cols>
    <col min="1" max="1" width="11.5" bestFit="1" customWidth="1"/>
    <col min="2" max="2" width="10.1640625" bestFit="1" customWidth="1"/>
    <col min="3" max="3" width="24.5" bestFit="1" customWidth="1"/>
    <col min="4" max="4" width="6.1640625" bestFit="1" customWidth="1"/>
    <col min="5" max="5" width="12.1640625" bestFit="1" customWidth="1"/>
    <col min="6" max="6" width="14.5" bestFit="1" customWidth="1"/>
    <col min="7" max="7" width="17.83203125" bestFit="1" customWidth="1"/>
    <col min="8" max="9" width="12.1640625" bestFit="1" customWidth="1"/>
    <col min="10" max="10" width="18" bestFit="1" customWidth="1"/>
  </cols>
  <sheetData>
    <row r="1" spans="1:9" x14ac:dyDescent="0.2">
      <c r="A1" s="4" t="s">
        <v>95</v>
      </c>
    </row>
    <row r="3" spans="1:9" ht="17" x14ac:dyDescent="0.2">
      <c r="A3" s="5" t="s">
        <v>26</v>
      </c>
      <c r="B3" s="5" t="s">
        <v>48</v>
      </c>
      <c r="C3" s="5" t="s">
        <v>49</v>
      </c>
      <c r="D3" s="5" t="s">
        <v>50</v>
      </c>
      <c r="E3" s="5" t="s">
        <v>51</v>
      </c>
      <c r="F3" s="5" t="s">
        <v>52</v>
      </c>
      <c r="G3" s="5" t="s">
        <v>89</v>
      </c>
      <c r="H3" s="5" t="s">
        <v>54</v>
      </c>
      <c r="I3" s="2" t="s">
        <v>94</v>
      </c>
    </row>
    <row r="4" spans="1:9" x14ac:dyDescent="0.2">
      <c r="A4" s="17" t="s">
        <v>56</v>
      </c>
      <c r="B4" s="3" t="s">
        <v>57</v>
      </c>
      <c r="C4" s="17">
        <v>0</v>
      </c>
      <c r="D4" s="3">
        <v>1.998</v>
      </c>
      <c r="E4" s="17">
        <f>(D4+D5+D6)/3</f>
        <v>2.0046666666666666</v>
      </c>
      <c r="F4" s="17">
        <f>E4-E$4</f>
        <v>0</v>
      </c>
      <c r="G4" s="17" t="s">
        <v>27</v>
      </c>
      <c r="H4" s="17" t="s">
        <v>27</v>
      </c>
      <c r="I4" s="17" t="s">
        <v>27</v>
      </c>
    </row>
    <row r="5" spans="1:9" x14ac:dyDescent="0.2">
      <c r="A5" s="17"/>
      <c r="B5" s="3" t="s">
        <v>58</v>
      </c>
      <c r="C5" s="17"/>
      <c r="D5" s="3">
        <v>2.0099999999999998</v>
      </c>
      <c r="E5" s="17"/>
      <c r="F5" s="17"/>
      <c r="G5" s="17"/>
      <c r="H5" s="17"/>
      <c r="I5" s="17"/>
    </row>
    <row r="6" spans="1:9" x14ac:dyDescent="0.2">
      <c r="A6" s="17"/>
      <c r="B6" s="3" t="s">
        <v>59</v>
      </c>
      <c r="C6" s="17"/>
      <c r="D6" s="3">
        <v>2.0059999999999998</v>
      </c>
      <c r="E6" s="17"/>
      <c r="F6" s="17"/>
      <c r="G6" s="17"/>
      <c r="H6" s="17"/>
      <c r="I6" s="17"/>
    </row>
    <row r="7" spans="1:9" x14ac:dyDescent="0.2">
      <c r="A7" s="17" t="s">
        <v>60</v>
      </c>
      <c r="B7" s="3" t="s">
        <v>61</v>
      </c>
      <c r="C7" s="17">
        <v>20</v>
      </c>
      <c r="D7" s="3">
        <v>1.9159999999999999</v>
      </c>
      <c r="E7" s="17">
        <f t="shared" ref="E7" si="0">(D7+D8+D9)/3</f>
        <v>1.9093333333333333</v>
      </c>
      <c r="F7" s="17">
        <f>E$4-E7</f>
        <v>9.533333333333327E-2</v>
      </c>
      <c r="G7" s="17" t="s">
        <v>27</v>
      </c>
      <c r="H7" s="17" t="s">
        <v>27</v>
      </c>
      <c r="I7" s="17" t="s">
        <v>27</v>
      </c>
    </row>
    <row r="8" spans="1:9" x14ac:dyDescent="0.2">
      <c r="A8" s="17"/>
      <c r="B8" s="3" t="s">
        <v>62</v>
      </c>
      <c r="C8" s="17"/>
      <c r="D8" s="3">
        <v>1.907</v>
      </c>
      <c r="E8" s="17"/>
      <c r="F8" s="17"/>
      <c r="G8" s="17"/>
      <c r="H8" s="17"/>
      <c r="I8" s="17"/>
    </row>
    <row r="9" spans="1:9" x14ac:dyDescent="0.2">
      <c r="A9" s="17"/>
      <c r="B9" s="3" t="s">
        <v>63</v>
      </c>
      <c r="C9" s="17"/>
      <c r="D9" s="3">
        <v>1.905</v>
      </c>
      <c r="E9" s="17"/>
      <c r="F9" s="17"/>
      <c r="G9" s="17"/>
      <c r="H9" s="17"/>
      <c r="I9" s="17"/>
    </row>
    <row r="10" spans="1:9" x14ac:dyDescent="0.2">
      <c r="A10" s="17" t="s">
        <v>64</v>
      </c>
      <c r="B10" s="3" t="s">
        <v>65</v>
      </c>
      <c r="C10" s="17">
        <v>50</v>
      </c>
      <c r="D10" s="3">
        <v>1.8160000000000001</v>
      </c>
      <c r="E10" s="17">
        <f t="shared" ref="E10" si="1">(D10+D11+D12)/3</f>
        <v>1.8089999999999999</v>
      </c>
      <c r="F10" s="17">
        <f>E$4-E10</f>
        <v>0.19566666666666666</v>
      </c>
      <c r="G10" s="17" t="s">
        <v>27</v>
      </c>
      <c r="H10" s="17" t="s">
        <v>27</v>
      </c>
      <c r="I10" s="17" t="s">
        <v>27</v>
      </c>
    </row>
    <row r="11" spans="1:9" x14ac:dyDescent="0.2">
      <c r="A11" s="17"/>
      <c r="B11" s="3" t="s">
        <v>66</v>
      </c>
      <c r="C11" s="17"/>
      <c r="D11" s="3">
        <v>1.8089999999999999</v>
      </c>
      <c r="E11" s="17"/>
      <c r="F11" s="17"/>
      <c r="G11" s="17"/>
      <c r="H11" s="17"/>
      <c r="I11" s="17"/>
    </row>
    <row r="12" spans="1:9" x14ac:dyDescent="0.2">
      <c r="A12" s="17"/>
      <c r="B12" s="3" t="s">
        <v>67</v>
      </c>
      <c r="C12" s="17"/>
      <c r="D12" s="3">
        <v>1.802</v>
      </c>
      <c r="E12" s="17"/>
      <c r="F12" s="17"/>
      <c r="G12" s="17"/>
      <c r="H12" s="17"/>
      <c r="I12" s="17"/>
    </row>
    <row r="13" spans="1:9" x14ac:dyDescent="0.2">
      <c r="A13" s="17" t="s">
        <v>68</v>
      </c>
      <c r="B13" s="3" t="s">
        <v>69</v>
      </c>
      <c r="C13" s="17">
        <v>100</v>
      </c>
      <c r="D13" s="3">
        <v>1.706</v>
      </c>
      <c r="E13" s="17">
        <f t="shared" ref="E13" si="2">(D13+D14+D15)/3</f>
        <v>1.6953333333333334</v>
      </c>
      <c r="F13" s="17">
        <f t="shared" ref="F13" si="3">E$4-E13</f>
        <v>0.30933333333333324</v>
      </c>
      <c r="G13" s="17" t="s">
        <v>27</v>
      </c>
      <c r="H13" s="17" t="s">
        <v>27</v>
      </c>
      <c r="I13" s="17" t="s">
        <v>27</v>
      </c>
    </row>
    <row r="14" spans="1:9" x14ac:dyDescent="0.2">
      <c r="A14" s="17"/>
      <c r="B14" s="3" t="s">
        <v>70</v>
      </c>
      <c r="C14" s="17"/>
      <c r="D14" s="3">
        <v>1.6859999999999999</v>
      </c>
      <c r="E14" s="17"/>
      <c r="F14" s="17"/>
      <c r="G14" s="17"/>
      <c r="H14" s="17"/>
      <c r="I14" s="17"/>
    </row>
    <row r="15" spans="1:9" x14ac:dyDescent="0.2">
      <c r="A15" s="17"/>
      <c r="B15" s="3" t="s">
        <v>71</v>
      </c>
      <c r="C15" s="17"/>
      <c r="D15" s="3">
        <v>1.694</v>
      </c>
      <c r="E15" s="17"/>
      <c r="F15" s="17"/>
      <c r="G15" s="17"/>
      <c r="H15" s="17"/>
      <c r="I15" s="17"/>
    </row>
    <row r="16" spans="1:9" x14ac:dyDescent="0.2">
      <c r="A16" s="17" t="s">
        <v>72</v>
      </c>
      <c r="B16" s="3" t="s">
        <v>73</v>
      </c>
      <c r="C16" s="17">
        <v>250</v>
      </c>
      <c r="D16" s="3">
        <v>1.39</v>
      </c>
      <c r="E16" s="17">
        <f t="shared" ref="E16" si="4">(D16+D17+D18)/3</f>
        <v>1.4453333333333334</v>
      </c>
      <c r="F16" s="17">
        <f t="shared" ref="F16" si="5">E$4-E16</f>
        <v>0.55933333333333324</v>
      </c>
      <c r="G16" s="17" t="s">
        <v>27</v>
      </c>
      <c r="H16" s="17" t="s">
        <v>27</v>
      </c>
      <c r="I16" s="17" t="s">
        <v>27</v>
      </c>
    </row>
    <row r="17" spans="1:11" x14ac:dyDescent="0.2">
      <c r="A17" s="17"/>
      <c r="B17" s="3" t="s">
        <v>74</v>
      </c>
      <c r="C17" s="17"/>
      <c r="D17" s="3">
        <v>1.4079999999999999</v>
      </c>
      <c r="E17" s="17"/>
      <c r="F17" s="17"/>
      <c r="G17" s="17"/>
      <c r="H17" s="17"/>
      <c r="I17" s="17"/>
    </row>
    <row r="18" spans="1:11" x14ac:dyDescent="0.2">
      <c r="A18" s="17"/>
      <c r="B18" s="3" t="s">
        <v>75</v>
      </c>
      <c r="C18" s="17"/>
      <c r="D18" s="3">
        <v>1.538</v>
      </c>
      <c r="E18" s="17"/>
      <c r="F18" s="17"/>
      <c r="G18" s="17"/>
      <c r="H18" s="17"/>
      <c r="I18" s="17"/>
      <c r="J18" s="7" t="s">
        <v>99</v>
      </c>
    </row>
    <row r="19" spans="1:11" x14ac:dyDescent="0.2">
      <c r="A19" s="17" t="s">
        <v>76</v>
      </c>
      <c r="B19" s="3" t="s">
        <v>77</v>
      </c>
      <c r="C19" s="17">
        <v>500</v>
      </c>
      <c r="D19" s="3">
        <v>0.92900000000000005</v>
      </c>
      <c r="E19" s="17">
        <f>(D19+D20+D21)/3</f>
        <v>0.99400000000000011</v>
      </c>
      <c r="F19" s="17">
        <f t="shared" ref="F19" si="6">E$4-E19</f>
        <v>1.0106666666666664</v>
      </c>
      <c r="G19" s="17" t="s">
        <v>27</v>
      </c>
      <c r="H19" s="17" t="s">
        <v>27</v>
      </c>
      <c r="I19" s="17" t="s">
        <v>27</v>
      </c>
      <c r="J19" s="7" t="s">
        <v>100</v>
      </c>
      <c r="K19">
        <f>1-0.9876</f>
        <v>1.2399999999999967E-2</v>
      </c>
    </row>
    <row r="20" spans="1:11" x14ac:dyDescent="0.2">
      <c r="A20" s="17"/>
      <c r="B20" s="3" t="s">
        <v>78</v>
      </c>
      <c r="C20" s="17"/>
      <c r="D20" s="3">
        <v>0.96</v>
      </c>
      <c r="E20" s="17"/>
      <c r="F20" s="17"/>
      <c r="G20" s="17"/>
      <c r="H20" s="17"/>
      <c r="I20" s="17"/>
    </row>
    <row r="21" spans="1:11" x14ac:dyDescent="0.2">
      <c r="A21" s="18"/>
      <c r="B21" s="6" t="s">
        <v>79</v>
      </c>
      <c r="C21" s="18"/>
      <c r="D21" s="6">
        <v>1.093</v>
      </c>
      <c r="E21" s="18"/>
      <c r="F21" s="18"/>
      <c r="G21" s="18"/>
      <c r="H21" s="18"/>
      <c r="I21" s="18"/>
      <c r="J21" t="s">
        <v>146</v>
      </c>
    </row>
    <row r="22" spans="1:11" x14ac:dyDescent="0.2">
      <c r="A22" s="17" t="s">
        <v>141</v>
      </c>
      <c r="B22" s="3" t="s">
        <v>28</v>
      </c>
      <c r="C22" s="3" t="s">
        <v>29</v>
      </c>
      <c r="D22" s="3">
        <v>1.4590000000000001</v>
      </c>
      <c r="E22" s="17">
        <f t="shared" ref="E22" si="7">(D22+D23+D24)/3</f>
        <v>1.4693333333333334</v>
      </c>
      <c r="F22" s="17">
        <f t="shared" ref="F22" si="8">E$4-E22</f>
        <v>0.53533333333333322</v>
      </c>
      <c r="G22" s="17">
        <f>(F22-0.0664)/0.0019</f>
        <v>246.80701754385959</v>
      </c>
      <c r="H22" s="17">
        <f>G22*1</f>
        <v>246.80701754385959</v>
      </c>
      <c r="I22" s="19">
        <f>H22*1</f>
        <v>246.80701754385959</v>
      </c>
      <c r="J22" s="16">
        <f>K$19*I22</f>
        <v>3.0604070175438505</v>
      </c>
    </row>
    <row r="23" spans="1:11" x14ac:dyDescent="0.2">
      <c r="A23" s="17"/>
      <c r="B23" s="3" t="s">
        <v>30</v>
      </c>
      <c r="C23" s="3" t="s">
        <v>29</v>
      </c>
      <c r="D23" s="3">
        <v>1.4670000000000001</v>
      </c>
      <c r="E23" s="17"/>
      <c r="F23" s="17"/>
      <c r="G23" s="17"/>
      <c r="H23" s="17"/>
      <c r="I23" s="19"/>
      <c r="J23" s="16"/>
    </row>
    <row r="24" spans="1:11" x14ac:dyDescent="0.2">
      <c r="A24" s="17"/>
      <c r="B24" s="3" t="s">
        <v>31</v>
      </c>
      <c r="C24" s="3" t="s">
        <v>29</v>
      </c>
      <c r="D24" s="3">
        <v>1.482</v>
      </c>
      <c r="E24" s="17"/>
      <c r="F24" s="17"/>
      <c r="G24" s="17"/>
      <c r="H24" s="17"/>
      <c r="I24" s="19"/>
      <c r="J24" s="16"/>
    </row>
    <row r="25" spans="1:11" x14ac:dyDescent="0.2">
      <c r="A25" s="17" t="s">
        <v>142</v>
      </c>
      <c r="B25" s="3" t="s">
        <v>96</v>
      </c>
      <c r="C25" s="3" t="s">
        <v>29</v>
      </c>
      <c r="D25" s="3">
        <v>0.371</v>
      </c>
      <c r="E25" s="17">
        <f>(D25+D26+D27)/3</f>
        <v>0.41866666666666669</v>
      </c>
      <c r="F25" s="17">
        <f t="shared" ref="F25" si="9">E$4-E25</f>
        <v>1.5859999999999999</v>
      </c>
      <c r="G25" s="17">
        <f>(F25-0.0664)/0.0019</f>
        <v>799.78947368421041</v>
      </c>
      <c r="H25" s="17">
        <f t="shared" ref="H25:I25" si="10">G25*1</f>
        <v>799.78947368421041</v>
      </c>
      <c r="I25" s="19">
        <f t="shared" si="10"/>
        <v>799.78947368421041</v>
      </c>
      <c r="J25" s="16">
        <f t="shared" ref="J25" si="11">K$19*I25</f>
        <v>9.9173894736841817</v>
      </c>
    </row>
    <row r="26" spans="1:11" x14ac:dyDescent="0.2">
      <c r="A26" s="17"/>
      <c r="B26" s="3" t="s">
        <v>97</v>
      </c>
      <c r="C26" s="3" t="s">
        <v>29</v>
      </c>
      <c r="D26" s="3">
        <v>0.47</v>
      </c>
      <c r="E26" s="17"/>
      <c r="F26" s="17"/>
      <c r="G26" s="17"/>
      <c r="H26" s="17"/>
      <c r="I26" s="19"/>
      <c r="J26" s="16"/>
    </row>
    <row r="27" spans="1:11" x14ac:dyDescent="0.2">
      <c r="A27" s="17"/>
      <c r="B27" s="3" t="s">
        <v>98</v>
      </c>
      <c r="C27" s="3" t="s">
        <v>29</v>
      </c>
      <c r="D27" s="3">
        <v>0.41499999999999998</v>
      </c>
      <c r="E27" s="17"/>
      <c r="F27" s="17"/>
      <c r="G27" s="17"/>
      <c r="H27" s="17"/>
      <c r="I27" s="19"/>
      <c r="J27" s="16"/>
    </row>
    <row r="28" spans="1:11" x14ac:dyDescent="0.2">
      <c r="A28" s="17" t="s">
        <v>143</v>
      </c>
      <c r="B28" s="3" t="s">
        <v>39</v>
      </c>
      <c r="C28" s="3" t="s">
        <v>29</v>
      </c>
      <c r="D28" s="3">
        <v>0.109</v>
      </c>
      <c r="E28" s="17">
        <f>(D28+D29+D30)/3</f>
        <v>0.12766666666666668</v>
      </c>
      <c r="F28" s="17">
        <f t="shared" ref="F28" si="12">E$4-E28</f>
        <v>1.877</v>
      </c>
      <c r="G28" s="17">
        <f t="shared" ref="G28" si="13">(F28-0.0664)/0.0019</f>
        <v>952.9473684210526</v>
      </c>
      <c r="H28" s="17">
        <f t="shared" ref="H28:I28" si="14">G28*1</f>
        <v>952.9473684210526</v>
      </c>
      <c r="I28" s="19">
        <f t="shared" si="14"/>
        <v>952.9473684210526</v>
      </c>
      <c r="J28" s="16">
        <f t="shared" ref="J28" si="15">K$19*I28</f>
        <v>11.81654736842102</v>
      </c>
    </row>
    <row r="29" spans="1:11" x14ac:dyDescent="0.2">
      <c r="A29" s="17"/>
      <c r="B29" s="3" t="s">
        <v>40</v>
      </c>
      <c r="C29" s="3" t="s">
        <v>29</v>
      </c>
      <c r="D29" s="3">
        <v>0.13900000000000001</v>
      </c>
      <c r="E29" s="17"/>
      <c r="F29" s="17"/>
      <c r="G29" s="17"/>
      <c r="H29" s="17"/>
      <c r="I29" s="19"/>
      <c r="J29" s="16"/>
    </row>
    <row r="30" spans="1:11" x14ac:dyDescent="0.2">
      <c r="A30" s="17"/>
      <c r="B30" s="3" t="s">
        <v>41</v>
      </c>
      <c r="C30" s="3" t="s">
        <v>29</v>
      </c>
      <c r="D30" s="3">
        <v>0.13500000000000001</v>
      </c>
      <c r="E30" s="17"/>
      <c r="F30" s="17"/>
      <c r="G30" s="17"/>
      <c r="H30" s="17"/>
      <c r="I30" s="19"/>
      <c r="J30" s="16"/>
    </row>
    <row r="31" spans="1:11" x14ac:dyDescent="0.2">
      <c r="A31" s="17" t="s">
        <v>144</v>
      </c>
      <c r="B31" s="3" t="s">
        <v>80</v>
      </c>
      <c r="C31" s="3" t="s">
        <v>29</v>
      </c>
      <c r="D31" s="3">
        <v>0.97699999999999998</v>
      </c>
      <c r="E31" s="17">
        <f t="shared" ref="E31" si="16">(D31+D32+D33)/3</f>
        <v>1.0136666666666665</v>
      </c>
      <c r="F31" s="17">
        <f t="shared" ref="F31" si="17">E$4-E31</f>
        <v>0.9910000000000001</v>
      </c>
      <c r="G31" s="17">
        <f t="shared" ref="G31" si="18">(F31-0.0664)/0.0019</f>
        <v>486.6315789473685</v>
      </c>
      <c r="H31" s="17">
        <f t="shared" ref="H31:I31" si="19">G31*1</f>
        <v>486.6315789473685</v>
      </c>
      <c r="I31" s="19">
        <f t="shared" si="19"/>
        <v>486.6315789473685</v>
      </c>
      <c r="J31" s="16">
        <f t="shared" ref="J31" si="20">K$19*I31</f>
        <v>6.0342315789473533</v>
      </c>
    </row>
    <row r="32" spans="1:11" x14ac:dyDescent="0.2">
      <c r="A32" s="17"/>
      <c r="B32" s="3" t="s">
        <v>81</v>
      </c>
      <c r="C32" s="3" t="s">
        <v>29</v>
      </c>
      <c r="D32" s="3">
        <v>1.0209999999999999</v>
      </c>
      <c r="E32" s="17"/>
      <c r="F32" s="17"/>
      <c r="G32" s="17"/>
      <c r="H32" s="17"/>
      <c r="I32" s="19"/>
      <c r="J32" s="16"/>
    </row>
    <row r="33" spans="1:10" x14ac:dyDescent="0.2">
      <c r="A33" s="17"/>
      <c r="B33" s="3" t="s">
        <v>82</v>
      </c>
      <c r="C33" s="3" t="s">
        <v>29</v>
      </c>
      <c r="D33" s="3">
        <v>1.0429999999999999</v>
      </c>
      <c r="E33" s="17"/>
      <c r="F33" s="17"/>
      <c r="G33" s="17"/>
      <c r="H33" s="17"/>
      <c r="I33" s="19"/>
      <c r="J33" s="16"/>
    </row>
    <row r="34" spans="1:10" x14ac:dyDescent="0.2">
      <c r="A34" s="17" t="s">
        <v>145</v>
      </c>
      <c r="B34" s="3" t="s">
        <v>83</v>
      </c>
      <c r="C34" s="3" t="s">
        <v>29</v>
      </c>
      <c r="D34" s="3">
        <v>0.59299999999999997</v>
      </c>
      <c r="E34" s="17">
        <f t="shared" ref="E34" si="21">(D34+D35+D36)/3</f>
        <v>0.55266666666666664</v>
      </c>
      <c r="F34" s="17">
        <f t="shared" ref="F34" si="22">E$4-E34</f>
        <v>1.452</v>
      </c>
      <c r="G34" s="17">
        <f t="shared" ref="G34" si="23">(F34-0.0664)/0.0019</f>
        <v>729.26315789473676</v>
      </c>
      <c r="H34" s="17">
        <f t="shared" ref="H34:I34" si="24">G34*1</f>
        <v>729.26315789473676</v>
      </c>
      <c r="I34" s="19">
        <f t="shared" si="24"/>
        <v>729.26315789473676</v>
      </c>
      <c r="J34" s="16">
        <f t="shared" ref="J34" si="25">K$19*I34</f>
        <v>9.0428631578947112</v>
      </c>
    </row>
    <row r="35" spans="1:10" x14ac:dyDescent="0.2">
      <c r="A35" s="17"/>
      <c r="B35" s="3" t="s">
        <v>84</v>
      </c>
      <c r="C35" s="3" t="s">
        <v>29</v>
      </c>
      <c r="D35" s="3">
        <v>0.55300000000000005</v>
      </c>
      <c r="E35" s="17"/>
      <c r="F35" s="17"/>
      <c r="G35" s="17"/>
      <c r="H35" s="17"/>
      <c r="I35" s="19"/>
      <c r="J35" s="16"/>
    </row>
    <row r="36" spans="1:10" x14ac:dyDescent="0.2">
      <c r="A36" s="17"/>
      <c r="B36" s="3" t="s">
        <v>85</v>
      </c>
      <c r="C36" s="3" t="s">
        <v>29</v>
      </c>
      <c r="D36" s="3">
        <v>0.51200000000000001</v>
      </c>
      <c r="E36" s="17"/>
      <c r="F36" s="17"/>
      <c r="G36" s="17"/>
      <c r="H36" s="17"/>
      <c r="I36" s="19"/>
      <c r="J36" s="16"/>
    </row>
    <row r="37" spans="1:10" x14ac:dyDescent="0.2">
      <c r="A37" s="17" t="s">
        <v>147</v>
      </c>
      <c r="B37" s="3" t="s">
        <v>45</v>
      </c>
      <c r="C37" s="3" t="s">
        <v>29</v>
      </c>
      <c r="D37" s="3">
        <v>0.61399999999999999</v>
      </c>
      <c r="E37" s="17">
        <f>(D37+D38+D39)/3</f>
        <v>0.56566666666666665</v>
      </c>
      <c r="F37" s="17">
        <f t="shared" ref="F37" si="26">E$4-E37</f>
        <v>1.4390000000000001</v>
      </c>
      <c r="G37" s="17">
        <f t="shared" ref="G37" si="27">(F37-0.0664)/0.0019</f>
        <v>722.42105263157896</v>
      </c>
      <c r="H37" s="17">
        <f t="shared" ref="H37:I37" si="28">G37*1</f>
        <v>722.42105263157896</v>
      </c>
      <c r="I37" s="19">
        <f t="shared" si="28"/>
        <v>722.42105263157896</v>
      </c>
      <c r="J37" s="16">
        <f t="shared" ref="J37" si="29">K$19*I37</f>
        <v>8.9580210526315547</v>
      </c>
    </row>
    <row r="38" spans="1:10" x14ac:dyDescent="0.2">
      <c r="A38" s="17"/>
      <c r="B38" s="3" t="s">
        <v>46</v>
      </c>
      <c r="C38" s="3" t="s">
        <v>29</v>
      </c>
      <c r="D38" s="3">
        <v>0.60499999999999998</v>
      </c>
      <c r="E38" s="17"/>
      <c r="F38" s="17"/>
      <c r="G38" s="17"/>
      <c r="H38" s="17"/>
      <c r="I38" s="19"/>
      <c r="J38" s="16"/>
    </row>
    <row r="39" spans="1:10" x14ac:dyDescent="0.2">
      <c r="A39" s="17"/>
      <c r="B39" s="3" t="s">
        <v>47</v>
      </c>
      <c r="C39" s="3" t="s">
        <v>29</v>
      </c>
      <c r="D39" s="3">
        <v>0.47799999999999998</v>
      </c>
      <c r="E39" s="17"/>
      <c r="F39" s="17"/>
      <c r="G39" s="17"/>
      <c r="H39" s="17"/>
      <c r="I39" s="19"/>
      <c r="J39" s="16"/>
    </row>
  </sheetData>
  <mergeCells count="84">
    <mergeCell ref="J37:J39"/>
    <mergeCell ref="J22:J24"/>
    <mergeCell ref="J25:J27"/>
    <mergeCell ref="J28:J30"/>
    <mergeCell ref="J31:J33"/>
    <mergeCell ref="J34:J36"/>
    <mergeCell ref="I4:I6"/>
    <mergeCell ref="A7:A9"/>
    <mergeCell ref="C7:C9"/>
    <mergeCell ref="E7:E9"/>
    <mergeCell ref="F7:F9"/>
    <mergeCell ref="G7:G9"/>
    <mergeCell ref="H7:H9"/>
    <mergeCell ref="I7:I9"/>
    <mergeCell ref="A4:A6"/>
    <mergeCell ref="C4:C6"/>
    <mergeCell ref="E4:E6"/>
    <mergeCell ref="F4:F6"/>
    <mergeCell ref="G4:G6"/>
    <mergeCell ref="H4:H6"/>
    <mergeCell ref="I10:I12"/>
    <mergeCell ref="A13:A15"/>
    <mergeCell ref="C13:C15"/>
    <mergeCell ref="E13:E15"/>
    <mergeCell ref="F13:F15"/>
    <mergeCell ref="G13:G15"/>
    <mergeCell ref="H13:H15"/>
    <mergeCell ref="I13:I15"/>
    <mergeCell ref="A10:A12"/>
    <mergeCell ref="C10:C12"/>
    <mergeCell ref="E10:E12"/>
    <mergeCell ref="F10:F12"/>
    <mergeCell ref="G10:G12"/>
    <mergeCell ref="H10:H12"/>
    <mergeCell ref="I16:I18"/>
    <mergeCell ref="A19:A21"/>
    <mergeCell ref="C19:C21"/>
    <mergeCell ref="E19:E21"/>
    <mergeCell ref="F19:F21"/>
    <mergeCell ref="G19:G21"/>
    <mergeCell ref="H19:H21"/>
    <mergeCell ref="I19:I21"/>
    <mergeCell ref="A16:A18"/>
    <mergeCell ref="C16:C18"/>
    <mergeCell ref="E16:E18"/>
    <mergeCell ref="F16:F18"/>
    <mergeCell ref="G16:G18"/>
    <mergeCell ref="H16:H18"/>
    <mergeCell ref="I25:I27"/>
    <mergeCell ref="A22:A24"/>
    <mergeCell ref="E22:E24"/>
    <mergeCell ref="F22:F24"/>
    <mergeCell ref="G22:G24"/>
    <mergeCell ref="H22:H24"/>
    <mergeCell ref="I22:I24"/>
    <mergeCell ref="A25:A27"/>
    <mergeCell ref="E25:E27"/>
    <mergeCell ref="F25:F27"/>
    <mergeCell ref="G25:G27"/>
    <mergeCell ref="H25:H27"/>
    <mergeCell ref="I31:I33"/>
    <mergeCell ref="A28:A30"/>
    <mergeCell ref="E28:E30"/>
    <mergeCell ref="F28:F30"/>
    <mergeCell ref="G28:G30"/>
    <mergeCell ref="H28:H30"/>
    <mergeCell ref="I28:I30"/>
    <mergeCell ref="A31:A33"/>
    <mergeCell ref="E31:E33"/>
    <mergeCell ref="F31:F33"/>
    <mergeCell ref="G31:G33"/>
    <mergeCell ref="H31:H33"/>
    <mergeCell ref="I37:I39"/>
    <mergeCell ref="A34:A36"/>
    <mergeCell ref="E34:E36"/>
    <mergeCell ref="F34:F36"/>
    <mergeCell ref="G34:G36"/>
    <mergeCell ref="H34:H36"/>
    <mergeCell ref="I34:I36"/>
    <mergeCell ref="A37:A39"/>
    <mergeCell ref="E37:E39"/>
    <mergeCell ref="F37:F39"/>
    <mergeCell ref="G37:G39"/>
    <mergeCell ref="H37:H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UV Data</vt:lpstr>
      <vt:lpstr>Polyphenols (Folin Assay)</vt:lpstr>
      <vt:lpstr>FRAP</vt:lpstr>
      <vt:lpstr>ABTS (TEAC)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2018-08-22T07:27:43Z</dcterms:created>
  <dcterms:modified xsi:type="dcterms:W3CDTF">2022-12-05T08:36:38Z</dcterms:modified>
</cp:coreProperties>
</file>