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"/>
    </mc:Choice>
  </mc:AlternateContent>
  <xr:revisionPtr revIDLastSave="0" documentId="13_ncr:1_{EFB84E04-F7F8-4596-B42C-7320E9DF1C59}" xr6:coauthVersionLast="47" xr6:coauthVersionMax="47" xr10:uidLastSave="{00000000-0000-0000-0000-000000000000}"/>
  <bookViews>
    <workbookView xWindow="20370" yWindow="-120" windowWidth="20730" windowHeight="11160" activeTab="1" xr2:uid="{ACEEC1C8-AEA6-4B6D-8741-561B840A0FD0}"/>
  </bookViews>
  <sheets>
    <sheet name="Raw data" sheetId="1" r:id="rId1"/>
    <sheet name="flux vs time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8" i="1" l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33" i="1"/>
  <c r="Q33" i="1" s="1"/>
  <c r="Q34" i="1" s="1"/>
  <c r="Q35" i="1" s="1"/>
  <c r="Q36" i="1" s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9" i="1"/>
  <c r="U50" i="1"/>
  <c r="T50" i="1"/>
  <c r="V50" i="1" s="1"/>
  <c r="V49" i="1"/>
  <c r="U49" i="1"/>
  <c r="T49" i="1"/>
  <c r="U48" i="1"/>
  <c r="T48" i="1"/>
  <c r="V48" i="1" s="1"/>
  <c r="V47" i="1"/>
  <c r="U47" i="1"/>
  <c r="T47" i="1"/>
  <c r="U46" i="1"/>
  <c r="T46" i="1"/>
  <c r="V46" i="1" s="1"/>
  <c r="V45" i="1"/>
  <c r="U45" i="1"/>
  <c r="T45" i="1"/>
  <c r="U44" i="1"/>
  <c r="T44" i="1"/>
  <c r="V44" i="1" s="1"/>
  <c r="V43" i="1"/>
  <c r="U43" i="1"/>
  <c r="T43" i="1"/>
  <c r="U42" i="1"/>
  <c r="T42" i="1"/>
  <c r="V42" i="1" s="1"/>
  <c r="V41" i="1"/>
  <c r="U41" i="1"/>
  <c r="T41" i="1"/>
  <c r="U40" i="1"/>
  <c r="T40" i="1"/>
  <c r="V40" i="1" s="1"/>
  <c r="V39" i="1"/>
  <c r="U39" i="1"/>
  <c r="T39" i="1"/>
  <c r="U38" i="1"/>
  <c r="T38" i="1"/>
  <c r="V38" i="1" s="1"/>
  <c r="V37" i="1"/>
  <c r="U37" i="1"/>
  <c r="T37" i="1"/>
  <c r="U36" i="1"/>
  <c r="T36" i="1"/>
  <c r="V36" i="1" s="1"/>
  <c r="V35" i="1"/>
  <c r="U35" i="1"/>
  <c r="T35" i="1"/>
  <c r="U34" i="1"/>
  <c r="T34" i="1"/>
  <c r="V34" i="1" s="1"/>
  <c r="V33" i="1"/>
  <c r="U33" i="1"/>
  <c r="T33" i="1"/>
  <c r="R33" i="1"/>
  <c r="R34" i="1" s="1"/>
  <c r="V32" i="1"/>
  <c r="V8" i="1"/>
  <c r="L50" i="1"/>
  <c r="M50" i="1" s="1"/>
  <c r="G50" i="1"/>
  <c r="L49" i="1"/>
  <c r="G49" i="1"/>
  <c r="L48" i="1"/>
  <c r="M48" i="1" s="1"/>
  <c r="G48" i="1"/>
  <c r="L47" i="1"/>
  <c r="M47" i="1" s="1"/>
  <c r="G47" i="1"/>
  <c r="L46" i="1"/>
  <c r="M46" i="1" s="1"/>
  <c r="G46" i="1"/>
  <c r="L45" i="1"/>
  <c r="G45" i="1"/>
  <c r="L44" i="1"/>
  <c r="M44" i="1" s="1"/>
  <c r="G44" i="1"/>
  <c r="L43" i="1"/>
  <c r="M43" i="1" s="1"/>
  <c r="G43" i="1"/>
  <c r="L42" i="1"/>
  <c r="M42" i="1" s="1"/>
  <c r="G42" i="1"/>
  <c r="L41" i="1"/>
  <c r="G41" i="1"/>
  <c r="L40" i="1"/>
  <c r="M40" i="1" s="1"/>
  <c r="G40" i="1"/>
  <c r="L39" i="1"/>
  <c r="M39" i="1" s="1"/>
  <c r="G39" i="1"/>
  <c r="L38" i="1"/>
  <c r="M38" i="1" s="1"/>
  <c r="G38" i="1"/>
  <c r="L37" i="1"/>
  <c r="G37" i="1"/>
  <c r="L36" i="1"/>
  <c r="M36" i="1" s="1"/>
  <c r="G36" i="1"/>
  <c r="L35" i="1"/>
  <c r="M35" i="1" s="1"/>
  <c r="G35" i="1"/>
  <c r="L34" i="1"/>
  <c r="M34" i="1" s="1"/>
  <c r="G34" i="1"/>
  <c r="L33" i="1"/>
  <c r="G33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9" i="1"/>
  <c r="L10" i="1"/>
  <c r="M10" i="1" s="1"/>
  <c r="T10" i="1" s="1"/>
  <c r="L11" i="1"/>
  <c r="M11" i="1" s="1"/>
  <c r="T11" i="1" s="1"/>
  <c r="L12" i="1"/>
  <c r="M12" i="1" s="1"/>
  <c r="T12" i="1" s="1"/>
  <c r="V12" i="1" s="1"/>
  <c r="L13" i="1"/>
  <c r="M13" i="1" s="1"/>
  <c r="T13" i="1" s="1"/>
  <c r="L14" i="1"/>
  <c r="M14" i="1" s="1"/>
  <c r="T14" i="1" s="1"/>
  <c r="L15" i="1"/>
  <c r="M15" i="1" s="1"/>
  <c r="T15" i="1" s="1"/>
  <c r="L16" i="1"/>
  <c r="M16" i="1" s="1"/>
  <c r="T16" i="1" s="1"/>
  <c r="V16" i="1" s="1"/>
  <c r="L17" i="1"/>
  <c r="M17" i="1" s="1"/>
  <c r="T17" i="1" s="1"/>
  <c r="L18" i="1"/>
  <c r="M18" i="1" s="1"/>
  <c r="T18" i="1" s="1"/>
  <c r="L19" i="1"/>
  <c r="M19" i="1" s="1"/>
  <c r="T19" i="1" s="1"/>
  <c r="L20" i="1"/>
  <c r="M20" i="1" s="1"/>
  <c r="T20" i="1" s="1"/>
  <c r="V20" i="1" s="1"/>
  <c r="L21" i="1"/>
  <c r="M21" i="1" s="1"/>
  <c r="T21" i="1" s="1"/>
  <c r="L22" i="1"/>
  <c r="M22" i="1" s="1"/>
  <c r="T22" i="1" s="1"/>
  <c r="L23" i="1"/>
  <c r="M23" i="1" s="1"/>
  <c r="T23" i="1" s="1"/>
  <c r="L24" i="1"/>
  <c r="M24" i="1" s="1"/>
  <c r="T24" i="1" s="1"/>
  <c r="V24" i="1" s="1"/>
  <c r="L25" i="1"/>
  <c r="M25" i="1" s="1"/>
  <c r="T25" i="1" s="1"/>
  <c r="L26" i="1"/>
  <c r="M26" i="1" s="1"/>
  <c r="T26" i="1" s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L9" i="1"/>
  <c r="R9" i="1" s="1"/>
  <c r="S9" i="1" s="1"/>
  <c r="G9" i="1"/>
  <c r="Q9" i="1" s="1"/>
  <c r="Q37" i="1" l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R35" i="1"/>
  <c r="S34" i="1"/>
  <c r="S33" i="1"/>
  <c r="V19" i="1"/>
  <c r="V15" i="1"/>
  <c r="V26" i="1"/>
  <c r="V22" i="1"/>
  <c r="V18" i="1"/>
  <c r="V14" i="1"/>
  <c r="V10" i="1"/>
  <c r="V23" i="1"/>
  <c r="V11" i="1"/>
  <c r="Q10" i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M9" i="1"/>
  <c r="T9" i="1" s="1"/>
  <c r="R10" i="1"/>
  <c r="M33" i="1"/>
  <c r="M37" i="1"/>
  <c r="V13" i="1" s="1"/>
  <c r="M41" i="1"/>
  <c r="V17" i="1" s="1"/>
  <c r="M45" i="1"/>
  <c r="V21" i="1" s="1"/>
  <c r="M49" i="1"/>
  <c r="V25" i="1" s="1"/>
  <c r="R36" i="1" l="1"/>
  <c r="S35" i="1"/>
  <c r="V9" i="1"/>
  <c r="R11" i="1"/>
  <c r="S10" i="1"/>
  <c r="R37" i="1" l="1"/>
  <c r="S36" i="1"/>
  <c r="R12" i="1"/>
  <c r="S11" i="1"/>
  <c r="R38" i="1" l="1"/>
  <c r="S37" i="1"/>
  <c r="R13" i="1"/>
  <c r="S12" i="1"/>
  <c r="R39" i="1" l="1"/>
  <c r="S38" i="1"/>
  <c r="R14" i="1"/>
  <c r="S13" i="1"/>
  <c r="R40" i="1" l="1"/>
  <c r="S39" i="1"/>
  <c r="R15" i="1"/>
  <c r="S14" i="1"/>
  <c r="R41" i="1" l="1"/>
  <c r="S40" i="1"/>
  <c r="R16" i="1"/>
  <c r="S15" i="1"/>
  <c r="R42" i="1" l="1"/>
  <c r="S41" i="1"/>
  <c r="R17" i="1"/>
  <c r="S16" i="1"/>
  <c r="R43" i="1" l="1"/>
  <c r="S42" i="1"/>
  <c r="R18" i="1"/>
  <c r="S17" i="1"/>
  <c r="R44" i="1" l="1"/>
  <c r="S43" i="1"/>
  <c r="R19" i="1"/>
  <c r="S18" i="1"/>
  <c r="R45" i="1" l="1"/>
  <c r="S44" i="1"/>
  <c r="R20" i="1"/>
  <c r="S19" i="1"/>
  <c r="R46" i="1" l="1"/>
  <c r="S45" i="1"/>
  <c r="R21" i="1"/>
  <c r="S20" i="1"/>
  <c r="R47" i="1" l="1"/>
  <c r="S46" i="1"/>
  <c r="R22" i="1"/>
  <c r="S21" i="1"/>
  <c r="R48" i="1" l="1"/>
  <c r="S47" i="1"/>
  <c r="R23" i="1"/>
  <c r="S22" i="1"/>
  <c r="S48" i="1" l="1"/>
  <c r="R49" i="1"/>
  <c r="R24" i="1"/>
  <c r="S23" i="1"/>
  <c r="R50" i="1" l="1"/>
  <c r="S50" i="1" s="1"/>
  <c r="S49" i="1"/>
  <c r="R25" i="1"/>
  <c r="S24" i="1"/>
  <c r="R26" i="1" l="1"/>
  <c r="S26" i="1" s="1"/>
  <c r="S25" i="1"/>
</calcChain>
</file>

<file path=xl/sharedStrings.xml><?xml version="1.0" encoding="utf-8"?>
<sst xmlns="http://schemas.openxmlformats.org/spreadsheetml/2006/main" count="45" uniqueCount="25">
  <si>
    <t>Time (min)</t>
  </si>
  <si>
    <t>EC01 (mS/cm)</t>
  </si>
  <si>
    <t>L1 (cm)</t>
  </si>
  <si>
    <t>FEED side</t>
  </si>
  <si>
    <t>Permeate</t>
  </si>
  <si>
    <t>EC02 (µS/cm)</t>
  </si>
  <si>
    <t>L2 (cm)</t>
  </si>
  <si>
    <t>PERMEATE side</t>
  </si>
  <si>
    <t>Cumulative Volume (ml)</t>
  </si>
  <si>
    <t xml:space="preserve">Feed </t>
  </si>
  <si>
    <t>Recovery (%)</t>
  </si>
  <si>
    <t>Salt Rejection (%)</t>
  </si>
  <si>
    <r>
      <t>Permeate Flux (l/m</t>
    </r>
    <r>
      <rPr>
        <b/>
        <vertAlign val="superscript"/>
        <sz val="11"/>
        <color theme="1"/>
        <rFont val="Segoe UI"/>
        <family val="2"/>
      </rPr>
      <t>2</t>
    </r>
    <r>
      <rPr>
        <b/>
        <sz val="11"/>
        <color theme="1"/>
        <rFont val="Segoe UI"/>
        <family val="2"/>
      </rPr>
      <t>.hr)</t>
    </r>
  </si>
  <si>
    <r>
      <t>TT01</t>
    </r>
    <r>
      <rPr>
        <b/>
        <vertAlign val="subscript"/>
        <sz val="11"/>
        <color theme="1"/>
        <rFont val="Segoe UI"/>
        <family val="2"/>
      </rPr>
      <t xml:space="preserve">in </t>
    </r>
    <r>
      <rPr>
        <b/>
        <sz val="11"/>
        <color theme="1"/>
        <rFont val="Segoe UI"/>
        <family val="2"/>
      </rPr>
      <t>(</t>
    </r>
    <r>
      <rPr>
        <b/>
        <vertAlign val="superscript"/>
        <sz val="11"/>
        <color theme="1"/>
        <rFont val="Segoe UI"/>
        <family val="2"/>
      </rPr>
      <t>o</t>
    </r>
    <r>
      <rPr>
        <b/>
        <sz val="11"/>
        <color theme="1"/>
        <rFont val="Segoe UI"/>
        <family val="2"/>
      </rPr>
      <t>C)</t>
    </r>
  </si>
  <si>
    <r>
      <t>ΔL</t>
    </r>
    <r>
      <rPr>
        <b/>
        <vertAlign val="subscript"/>
        <sz val="11"/>
        <color theme="1"/>
        <rFont val="Segoe UI"/>
        <family val="2"/>
      </rPr>
      <t>F</t>
    </r>
    <r>
      <rPr>
        <b/>
        <sz val="11"/>
        <color theme="1"/>
        <rFont val="Segoe UI"/>
        <family val="2"/>
      </rPr>
      <t xml:space="preserve"> (mm)</t>
    </r>
  </si>
  <si>
    <r>
      <t>ΔV</t>
    </r>
    <r>
      <rPr>
        <b/>
        <vertAlign val="subscript"/>
        <sz val="11"/>
        <color theme="1"/>
        <rFont val="Segoe UI"/>
        <family val="2"/>
      </rPr>
      <t>F</t>
    </r>
    <r>
      <rPr>
        <b/>
        <sz val="11"/>
        <color theme="1"/>
        <rFont val="Segoe UI"/>
        <family val="2"/>
      </rPr>
      <t xml:space="preserve"> (ml)</t>
    </r>
  </si>
  <si>
    <r>
      <t>TT04</t>
    </r>
    <r>
      <rPr>
        <b/>
        <vertAlign val="subscript"/>
        <sz val="11"/>
        <color theme="1"/>
        <rFont val="Segoe UI"/>
        <family val="2"/>
      </rPr>
      <t>in</t>
    </r>
    <r>
      <rPr>
        <b/>
        <sz val="11"/>
        <color theme="1"/>
        <rFont val="Segoe UI"/>
        <family val="2"/>
      </rPr>
      <t xml:space="preserve"> (</t>
    </r>
    <r>
      <rPr>
        <b/>
        <vertAlign val="superscript"/>
        <sz val="11"/>
        <color theme="1"/>
        <rFont val="Segoe UI"/>
        <family val="2"/>
      </rPr>
      <t>o</t>
    </r>
    <r>
      <rPr>
        <b/>
        <sz val="11"/>
        <color theme="1"/>
        <rFont val="Segoe UI"/>
        <family val="2"/>
      </rPr>
      <t>C)</t>
    </r>
  </si>
  <si>
    <r>
      <t>ΔL</t>
    </r>
    <r>
      <rPr>
        <b/>
        <vertAlign val="subscript"/>
        <sz val="11"/>
        <color theme="1"/>
        <rFont val="Segoe UI"/>
        <family val="2"/>
      </rPr>
      <t>P</t>
    </r>
    <r>
      <rPr>
        <b/>
        <sz val="11"/>
        <color theme="1"/>
        <rFont val="Segoe UI"/>
        <family val="2"/>
      </rPr>
      <t xml:space="preserve"> (mm)</t>
    </r>
  </si>
  <si>
    <r>
      <t>ΔV</t>
    </r>
    <r>
      <rPr>
        <b/>
        <vertAlign val="subscript"/>
        <sz val="11"/>
        <color theme="1"/>
        <rFont val="Segoe UI"/>
        <family val="2"/>
      </rPr>
      <t>P</t>
    </r>
    <r>
      <rPr>
        <b/>
        <sz val="11"/>
        <color theme="1"/>
        <rFont val="Segoe UI"/>
        <family val="2"/>
      </rPr>
      <t xml:space="preserve"> (ml)</t>
    </r>
  </si>
  <si>
    <r>
      <t>Avg. Permeate Flux (l/m</t>
    </r>
    <r>
      <rPr>
        <b/>
        <vertAlign val="superscript"/>
        <sz val="11"/>
        <color theme="1"/>
        <rFont val="Segoe UI"/>
        <family val="2"/>
      </rPr>
      <t>2</t>
    </r>
    <r>
      <rPr>
        <b/>
        <sz val="11"/>
        <color theme="1"/>
        <rFont val="Segoe UI"/>
        <family val="2"/>
      </rPr>
      <t>.hr)</t>
    </r>
  </si>
  <si>
    <t xml:space="preserve">Membrane </t>
  </si>
  <si>
    <t>Temperature</t>
  </si>
  <si>
    <t xml:space="preserve">Water </t>
  </si>
  <si>
    <t xml:space="preserve">Run </t>
  </si>
  <si>
    <t>Duplicate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</si>
</sst>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vertAlign val="superscript"/>
      <sz val="11"/>
      <color theme="1"/>
      <name val="Segoe UI"/>
      <family val="2"/>
    </font>
    <font>
      <b/>
      <vertAlign val="subscript"/>
      <sz val="11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0" xfId="0" applyFont="1"/>
    <xf numFmtId="0" fontId="2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Run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'Raw data'!$C$8:$C$26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'Raw data'!$T$8:$T$26</c:f>
              <c:numCache>
                <c:formatCode>General</c:formatCode>
                <c:ptCount val="19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DE-4EC9-926C-A882A23E4C99}"/>
            </c:ext>
          </c:extLst>
        </c:ser>
        <c:ser>
          <c:idx val="1"/>
          <c:order val="1"/>
          <c:tx>
            <c:v>Duplicate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'Raw data'!$C$8:$C$26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'Raw data'!$T$32:$T$50</c:f>
              <c:numCache>
                <c:formatCode>General</c:formatCode>
                <c:ptCount val="19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DE-4EC9-926C-A882A23E4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5841136"/>
        <c:axId val="915826992"/>
      </c:scatterChart>
      <c:valAx>
        <c:axId val="915841136"/>
        <c:scaling>
          <c:orientation val="minMax"/>
          <c:max val="18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5826992"/>
        <c:crosses val="autoZero"/>
        <c:crossBetween val="midCat"/>
        <c:majorUnit val="20"/>
      </c:valAx>
      <c:valAx>
        <c:axId val="91582699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permeate flux (l/m</a:t>
                </a:r>
                <a:r>
                  <a:rPr lang="en-ZA" baseline="30000"/>
                  <a:t>2</a:t>
                </a:r>
                <a:r>
                  <a:rPr lang="en-ZA"/>
                  <a:t>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5841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Average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'Raw data'!$C$8:$C$26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'Raw data'!$V$8:$V$26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CA-4234-B3D8-B1A630FE6A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5841136"/>
        <c:axId val="915826992"/>
      </c:scatterChart>
      <c:valAx>
        <c:axId val="915841136"/>
        <c:scaling>
          <c:orientation val="minMax"/>
          <c:max val="18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5826992"/>
        <c:crosses val="autoZero"/>
        <c:crossBetween val="midCat"/>
        <c:majorUnit val="20"/>
      </c:valAx>
      <c:valAx>
        <c:axId val="91582699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permeate flux (l/m</a:t>
                </a:r>
                <a:r>
                  <a:rPr lang="en-ZA" baseline="30000"/>
                  <a:t>2</a:t>
                </a:r>
                <a:r>
                  <a:rPr lang="en-ZA"/>
                  <a:t>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5841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Run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'Raw data'!$S$8:$S$26</c:f>
              <c:numCache>
                <c:formatCode>General</c:formatCode>
                <c:ptCount val="19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'Raw data'!$T$8:$T$26</c:f>
              <c:numCache>
                <c:formatCode>General</c:formatCode>
                <c:ptCount val="19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E7-4AA1-AA21-2DE55B27E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806800"/>
        <c:axId val="467801808"/>
      </c:scatterChart>
      <c:scatterChart>
        <c:scatterStyle val="lineMarker"/>
        <c:varyColors val="0"/>
        <c:ser>
          <c:idx val="1"/>
          <c:order val="1"/>
          <c:tx>
            <c:v>Run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'Raw data'!$S$8:$S$26</c:f>
              <c:numCache>
                <c:formatCode>General</c:formatCode>
                <c:ptCount val="19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'Raw data'!$I$8:$I$26</c:f>
              <c:numCache>
                <c:formatCode>General</c:formatCode>
                <c:ptCount val="1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E7-4AA1-AA21-2DE55B27E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259328"/>
        <c:axId val="716253920"/>
      </c:scatterChart>
      <c:valAx>
        <c:axId val="467806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801808"/>
        <c:crosses val="autoZero"/>
        <c:crossBetween val="midCat"/>
      </c:valAx>
      <c:valAx>
        <c:axId val="467801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806800"/>
        <c:crosses val="autoZero"/>
        <c:crossBetween val="midCat"/>
      </c:valAx>
      <c:valAx>
        <c:axId val="71625392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permeate conductivity</a:t>
                </a:r>
                <a:r>
                  <a:rPr lang="en-ZA" baseline="0"/>
                  <a:t> (µS/cm)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6259328"/>
        <c:crosses val="max"/>
        <c:crossBetween val="midCat"/>
      </c:valAx>
      <c:valAx>
        <c:axId val="716259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1625392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180976</xdr:colOff>
      <xdr:row>0</xdr:row>
      <xdr:rowOff>185737</xdr:rowOff>
    </xdr:from>
    <xdr:to>
      <xdr:col>8</xdr:col>
      <xdr:colOff>200026</xdr:colOff>
      <xdr:row>15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63D907-B6E5-404B-A3C9-F55BA3C10B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</xdr:row>
      <xdr:rowOff>0</xdr:rowOff>
    </xdr:from>
    <xdr:to>
      <xdr:col>18</xdr:col>
      <xdr:colOff>19050</xdr:colOff>
      <xdr:row>15</xdr:row>
      <xdr:rowOff>80963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AFB9C4-3B76-4ADF-9DB4-7EC915D799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180975</xdr:colOff>
      <xdr:row>16</xdr:row>
      <xdr:rowOff>23812</xdr:rowOff>
    </xdr:from>
    <xdr:to>
      <xdr:col>7</xdr:col>
      <xdr:colOff>485775</xdr:colOff>
      <xdr:row>30</xdr:row>
      <xdr:rowOff>100012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FF75D47-7422-4FD8-B07B-F2C8AD0F33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F21C2-98A6-477A-8696-662F63A0F0C5}">
  <dimension ref="B2:V50"/>
  <sheetViews>
    <sheetView topLeftCell="B4" zoomScale="80" zoomScaleNormal="80" workbookViewId="0">
      <selection activeCell="W11" sqref="W11"/>
    </sheetView>
  </sheetViews>
  <sheetFormatPr defaultRowHeight="16.5" x14ac:dyDescent="0.3"/>
  <cols>
    <col min="1" max="26" width="15.7109375" style="9" customWidth="1"/>
    <col min="27" max="16384" width="9.140625" style="9"/>
  </cols>
  <sheetData>
    <row r="2" spans="2:22" x14ac:dyDescent="0.3">
      <c r="B2" s="9" t="s">
        <v>20</v>
      </c>
    </row>
    <row r="3" spans="2:22" x14ac:dyDescent="0.3">
      <c r="B3" s="9" t="s">
        <v>21</v>
      </c>
    </row>
    <row r="4" spans="2:22" x14ac:dyDescent="0.3">
      <c r="B4" s="9" t="s">
        <v>22</v>
      </c>
    </row>
    <row r="6" spans="2:22" ht="17.25" x14ac:dyDescent="0.3">
      <c r="B6" s="7" t="s">
        <v>23</v>
      </c>
      <c r="C6" s="3" t="s">
        <v>3</v>
      </c>
      <c r="D6" s="3"/>
      <c r="E6" s="3"/>
      <c r="F6" s="3"/>
      <c r="G6" s="3"/>
      <c r="H6" s="3"/>
      <c r="I6" s="4" t="s">
        <v>7</v>
      </c>
      <c r="J6" s="5"/>
      <c r="K6" s="5"/>
      <c r="L6" s="5"/>
      <c r="M6" s="6"/>
      <c r="N6" s="11"/>
      <c r="P6" s="11"/>
      <c r="Q6" s="10" t="s">
        <v>8</v>
      </c>
      <c r="R6" s="10"/>
      <c r="S6" s="8" t="s">
        <v>10</v>
      </c>
      <c r="T6" s="8" t="s">
        <v>12</v>
      </c>
      <c r="U6" s="8" t="s">
        <v>11</v>
      </c>
      <c r="V6" s="8" t="s">
        <v>19</v>
      </c>
    </row>
    <row r="7" spans="2:22" ht="17.25" x14ac:dyDescent="0.3">
      <c r="B7" s="7"/>
      <c r="C7" s="8" t="s">
        <v>0</v>
      </c>
      <c r="D7" s="8" t="s">
        <v>1</v>
      </c>
      <c r="E7" s="8" t="s">
        <v>13</v>
      </c>
      <c r="F7" s="8" t="s">
        <v>2</v>
      </c>
      <c r="G7" s="8" t="s">
        <v>14</v>
      </c>
      <c r="H7" s="8" t="s">
        <v>15</v>
      </c>
      <c r="I7" s="8" t="s">
        <v>5</v>
      </c>
      <c r="J7" s="8" t="s">
        <v>16</v>
      </c>
      <c r="K7" s="8" t="s">
        <v>6</v>
      </c>
      <c r="L7" s="8" t="s">
        <v>17</v>
      </c>
      <c r="M7" s="8" t="s">
        <v>18</v>
      </c>
      <c r="N7" s="11"/>
      <c r="P7" s="11"/>
      <c r="Q7" s="8" t="s">
        <v>9</v>
      </c>
      <c r="R7" s="8" t="s">
        <v>4</v>
      </c>
      <c r="S7" s="1"/>
      <c r="T7" s="1"/>
      <c r="U7" s="1"/>
      <c r="V7" s="13"/>
    </row>
    <row r="8" spans="2:22" x14ac:dyDescent="0.3">
      <c r="B8" s="7"/>
      <c r="C8" s="2">
        <v>0</v>
      </c>
      <c r="D8" s="2"/>
      <c r="E8" s="2"/>
      <c r="F8" s="2"/>
      <c r="G8" s="2"/>
      <c r="H8" s="2"/>
      <c r="I8" s="2"/>
      <c r="J8" s="2"/>
      <c r="K8" s="2"/>
      <c r="L8" s="2"/>
      <c r="M8" s="2"/>
      <c r="N8" s="12"/>
      <c r="P8" s="12"/>
      <c r="Q8" s="2"/>
      <c r="R8" s="2"/>
      <c r="S8" s="2"/>
      <c r="T8" s="2"/>
      <c r="U8" s="2" t="e">
        <f>(1-(D8/1000)/I8)*100</f>
        <v>#DIV/0!</v>
      </c>
      <c r="V8" s="2" t="e">
        <f>AVERAGE(T8,T32)</f>
        <v>#DIV/0!</v>
      </c>
    </row>
    <row r="9" spans="2:22" x14ac:dyDescent="0.3">
      <c r="B9" s="7"/>
      <c r="C9" s="2">
        <v>10</v>
      </c>
      <c r="D9" s="2"/>
      <c r="E9" s="2"/>
      <c r="F9" s="2"/>
      <c r="G9" s="2">
        <f>(F8-F9)*10</f>
        <v>0</v>
      </c>
      <c r="H9" s="2">
        <f>-G9*21.64</f>
        <v>0</v>
      </c>
      <c r="I9" s="2"/>
      <c r="J9" s="2"/>
      <c r="K9" s="2"/>
      <c r="L9" s="2">
        <f>(K8-K9)*10</f>
        <v>0</v>
      </c>
      <c r="M9" s="2">
        <f>L9*22.62</f>
        <v>0</v>
      </c>
      <c r="N9" s="12"/>
      <c r="P9" s="12"/>
      <c r="Q9" s="2">
        <f>H9+Q8</f>
        <v>0</v>
      </c>
      <c r="R9" s="2">
        <f>L9+R8</f>
        <v>0</v>
      </c>
      <c r="S9" s="2">
        <f>(R9/4000)*100</f>
        <v>0</v>
      </c>
      <c r="T9" s="2">
        <f>(M9/1000)/((1/6)*0.00434)</f>
        <v>0</v>
      </c>
      <c r="U9" s="2" t="e">
        <f>(1-(D9/1000)/I9)*100</f>
        <v>#DIV/0!</v>
      </c>
      <c r="V9" s="2">
        <f>AVERAGE(T9,T33)</f>
        <v>0</v>
      </c>
    </row>
    <row r="10" spans="2:22" x14ac:dyDescent="0.3">
      <c r="B10" s="7"/>
      <c r="C10" s="2">
        <v>20</v>
      </c>
      <c r="D10" s="2"/>
      <c r="E10" s="2"/>
      <c r="F10" s="2"/>
      <c r="G10" s="2">
        <f t="shared" ref="G10:G26" si="0">(F9-F10)*10</f>
        <v>0</v>
      </c>
      <c r="H10" s="2">
        <f t="shared" ref="H10:H26" si="1">-G10*21.64</f>
        <v>0</v>
      </c>
      <c r="I10" s="2"/>
      <c r="J10" s="2"/>
      <c r="K10" s="2"/>
      <c r="L10" s="2">
        <f t="shared" ref="L10:L26" si="2">(K9-K10)*10</f>
        <v>0</v>
      </c>
      <c r="M10" s="2">
        <f t="shared" ref="M10:M26" si="3">L10*22.62</f>
        <v>0</v>
      </c>
      <c r="N10" s="12"/>
      <c r="P10" s="12"/>
      <c r="Q10" s="2">
        <f>H10+Q9</f>
        <v>0</v>
      </c>
      <c r="R10" s="2">
        <f>L10+R9</f>
        <v>0</v>
      </c>
      <c r="S10" s="2">
        <f t="shared" ref="S10:S26" si="4">(R10/4000)*100</f>
        <v>0</v>
      </c>
      <c r="T10" s="2">
        <f>(M10/1000)/((1/6)*0.00434)</f>
        <v>0</v>
      </c>
      <c r="U10" s="2" t="e">
        <f>(1-(D10/1000)/I10)*100</f>
        <v>#DIV/0!</v>
      </c>
      <c r="V10" s="2">
        <f>AVERAGE(T10,T34)</f>
        <v>0</v>
      </c>
    </row>
    <row r="11" spans="2:22" x14ac:dyDescent="0.3">
      <c r="B11" s="7"/>
      <c r="C11" s="2">
        <v>30</v>
      </c>
      <c r="D11" s="2"/>
      <c r="E11" s="2"/>
      <c r="F11" s="2"/>
      <c r="G11" s="2">
        <f t="shared" si="0"/>
        <v>0</v>
      </c>
      <c r="H11" s="2">
        <f t="shared" si="1"/>
        <v>0</v>
      </c>
      <c r="I11" s="2"/>
      <c r="J11" s="2"/>
      <c r="K11" s="2"/>
      <c r="L11" s="2">
        <f t="shared" si="2"/>
        <v>0</v>
      </c>
      <c r="M11" s="2">
        <f t="shared" si="3"/>
        <v>0</v>
      </c>
      <c r="N11" s="12"/>
      <c r="P11" s="12"/>
      <c r="Q11" s="2">
        <f>H11+Q10</f>
        <v>0</v>
      </c>
      <c r="R11" s="2">
        <f>L11+R10</f>
        <v>0</v>
      </c>
      <c r="S11" s="2">
        <f t="shared" si="4"/>
        <v>0</v>
      </c>
      <c r="T11" s="2">
        <f>(M11/1000)/((1/6)*0.00434)</f>
        <v>0</v>
      </c>
      <c r="U11" s="2" t="e">
        <f>(1-(D11/1000)/I11)*100</f>
        <v>#DIV/0!</v>
      </c>
      <c r="V11" s="2">
        <f>AVERAGE(T11,T35)</f>
        <v>0</v>
      </c>
    </row>
    <row r="12" spans="2:22" x14ac:dyDescent="0.3">
      <c r="B12" s="7"/>
      <c r="C12" s="2">
        <v>40</v>
      </c>
      <c r="D12" s="2"/>
      <c r="E12" s="2"/>
      <c r="F12" s="2"/>
      <c r="G12" s="2">
        <f t="shared" si="0"/>
        <v>0</v>
      </c>
      <c r="H12" s="2">
        <f t="shared" si="1"/>
        <v>0</v>
      </c>
      <c r="I12" s="2"/>
      <c r="J12" s="2"/>
      <c r="K12" s="2"/>
      <c r="L12" s="2">
        <f t="shared" si="2"/>
        <v>0</v>
      </c>
      <c r="M12" s="2">
        <f t="shared" si="3"/>
        <v>0</v>
      </c>
      <c r="N12" s="12"/>
      <c r="P12" s="12"/>
      <c r="Q12" s="2">
        <f>H12+Q11</f>
        <v>0</v>
      </c>
      <c r="R12" s="2">
        <f>L12+R11</f>
        <v>0</v>
      </c>
      <c r="S12" s="2">
        <f t="shared" si="4"/>
        <v>0</v>
      </c>
      <c r="T12" s="2">
        <f>(M12/1000)/((1/6)*0.00434)</f>
        <v>0</v>
      </c>
      <c r="U12" s="2" t="e">
        <f>(1-(D12/1000)/I12)*100</f>
        <v>#DIV/0!</v>
      </c>
      <c r="V12" s="2">
        <f>AVERAGE(T12,T36)</f>
        <v>0</v>
      </c>
    </row>
    <row r="13" spans="2:22" x14ac:dyDescent="0.3">
      <c r="B13" s="7"/>
      <c r="C13" s="2">
        <v>50</v>
      </c>
      <c r="D13" s="2"/>
      <c r="E13" s="2"/>
      <c r="F13" s="2"/>
      <c r="G13" s="2">
        <f t="shared" si="0"/>
        <v>0</v>
      </c>
      <c r="H13" s="2">
        <f t="shared" si="1"/>
        <v>0</v>
      </c>
      <c r="I13" s="2"/>
      <c r="J13" s="2"/>
      <c r="K13" s="2"/>
      <c r="L13" s="2">
        <f t="shared" si="2"/>
        <v>0</v>
      </c>
      <c r="M13" s="2">
        <f t="shared" si="3"/>
        <v>0</v>
      </c>
      <c r="N13" s="12"/>
      <c r="P13" s="12"/>
      <c r="Q13" s="2">
        <f>H13+Q12</f>
        <v>0</v>
      </c>
      <c r="R13" s="2">
        <f>L13+R12</f>
        <v>0</v>
      </c>
      <c r="S13" s="2">
        <f t="shared" si="4"/>
        <v>0</v>
      </c>
      <c r="T13" s="2">
        <f>(M13/1000)/((1/6)*0.00434)</f>
        <v>0</v>
      </c>
      <c r="U13" s="2" t="e">
        <f>(1-(D13/1000)/I13)*100</f>
        <v>#DIV/0!</v>
      </c>
      <c r="V13" s="2">
        <f>AVERAGE(T13,T37)</f>
        <v>0</v>
      </c>
    </row>
    <row r="14" spans="2:22" x14ac:dyDescent="0.3">
      <c r="B14" s="7"/>
      <c r="C14" s="2">
        <v>60</v>
      </c>
      <c r="D14" s="2"/>
      <c r="E14" s="2"/>
      <c r="F14" s="2"/>
      <c r="G14" s="2">
        <f t="shared" si="0"/>
        <v>0</v>
      </c>
      <c r="H14" s="2">
        <f t="shared" si="1"/>
        <v>0</v>
      </c>
      <c r="I14" s="2"/>
      <c r="J14" s="2"/>
      <c r="K14" s="2"/>
      <c r="L14" s="2">
        <f t="shared" si="2"/>
        <v>0</v>
      </c>
      <c r="M14" s="2">
        <f t="shared" si="3"/>
        <v>0</v>
      </c>
      <c r="N14" s="12"/>
      <c r="P14" s="12"/>
      <c r="Q14" s="2">
        <f>H14+Q13</f>
        <v>0</v>
      </c>
      <c r="R14" s="2">
        <f>L14+R13</f>
        <v>0</v>
      </c>
      <c r="S14" s="2">
        <f t="shared" si="4"/>
        <v>0</v>
      </c>
      <c r="T14" s="2">
        <f>(M14/1000)/((1/6)*0.00434)</f>
        <v>0</v>
      </c>
      <c r="U14" s="2" t="e">
        <f>(1-(D14/1000)/I14)*100</f>
        <v>#DIV/0!</v>
      </c>
      <c r="V14" s="2">
        <f>AVERAGE(T14,T38)</f>
        <v>0</v>
      </c>
    </row>
    <row r="15" spans="2:22" x14ac:dyDescent="0.3">
      <c r="B15" s="7"/>
      <c r="C15" s="2">
        <v>70</v>
      </c>
      <c r="D15" s="2"/>
      <c r="E15" s="2"/>
      <c r="F15" s="2"/>
      <c r="G15" s="2">
        <f t="shared" si="0"/>
        <v>0</v>
      </c>
      <c r="H15" s="2">
        <f t="shared" si="1"/>
        <v>0</v>
      </c>
      <c r="I15" s="2"/>
      <c r="J15" s="2"/>
      <c r="K15" s="2"/>
      <c r="L15" s="2">
        <f t="shared" si="2"/>
        <v>0</v>
      </c>
      <c r="M15" s="2">
        <f t="shared" si="3"/>
        <v>0</v>
      </c>
      <c r="N15" s="12"/>
      <c r="P15" s="12"/>
      <c r="Q15" s="2">
        <f>H15+Q14</f>
        <v>0</v>
      </c>
      <c r="R15" s="2">
        <f>L15+R14</f>
        <v>0</v>
      </c>
      <c r="S15" s="2">
        <f t="shared" si="4"/>
        <v>0</v>
      </c>
      <c r="T15" s="2">
        <f>(M15/1000)/((1/6)*0.00434)</f>
        <v>0</v>
      </c>
      <c r="U15" s="2" t="e">
        <f>(1-(D15/1000)/I15)*100</f>
        <v>#DIV/0!</v>
      </c>
      <c r="V15" s="2">
        <f>AVERAGE(T15,T39)</f>
        <v>0</v>
      </c>
    </row>
    <row r="16" spans="2:22" x14ac:dyDescent="0.3">
      <c r="B16" s="7"/>
      <c r="C16" s="2">
        <v>80</v>
      </c>
      <c r="D16" s="2"/>
      <c r="E16" s="2"/>
      <c r="F16" s="2"/>
      <c r="G16" s="2">
        <f t="shared" si="0"/>
        <v>0</v>
      </c>
      <c r="H16" s="2">
        <f t="shared" si="1"/>
        <v>0</v>
      </c>
      <c r="I16" s="2"/>
      <c r="J16" s="2"/>
      <c r="K16" s="2"/>
      <c r="L16" s="2">
        <f t="shared" si="2"/>
        <v>0</v>
      </c>
      <c r="M16" s="2">
        <f t="shared" si="3"/>
        <v>0</v>
      </c>
      <c r="N16" s="12"/>
      <c r="P16" s="12"/>
      <c r="Q16" s="2">
        <f>H16+Q15</f>
        <v>0</v>
      </c>
      <c r="R16" s="2">
        <f>L16+R15</f>
        <v>0</v>
      </c>
      <c r="S16" s="2">
        <f t="shared" si="4"/>
        <v>0</v>
      </c>
      <c r="T16" s="2">
        <f>(M16/1000)/((1/6)*0.00434)</f>
        <v>0</v>
      </c>
      <c r="U16" s="2" t="e">
        <f>(1-(D16/1000)/I16)*100</f>
        <v>#DIV/0!</v>
      </c>
      <c r="V16" s="2">
        <f>AVERAGE(T16,T40)</f>
        <v>0</v>
      </c>
    </row>
    <row r="17" spans="2:22" x14ac:dyDescent="0.3">
      <c r="B17" s="7"/>
      <c r="C17" s="2">
        <v>90</v>
      </c>
      <c r="D17" s="2"/>
      <c r="E17" s="2"/>
      <c r="F17" s="2"/>
      <c r="G17" s="2">
        <f t="shared" si="0"/>
        <v>0</v>
      </c>
      <c r="H17" s="2">
        <f t="shared" si="1"/>
        <v>0</v>
      </c>
      <c r="I17" s="2"/>
      <c r="J17" s="2"/>
      <c r="K17" s="2"/>
      <c r="L17" s="2">
        <f t="shared" si="2"/>
        <v>0</v>
      </c>
      <c r="M17" s="2">
        <f t="shared" si="3"/>
        <v>0</v>
      </c>
      <c r="N17" s="12"/>
      <c r="P17" s="12"/>
      <c r="Q17" s="2">
        <f>H17+Q16</f>
        <v>0</v>
      </c>
      <c r="R17" s="2">
        <f>L17+R16</f>
        <v>0</v>
      </c>
      <c r="S17" s="2">
        <f t="shared" si="4"/>
        <v>0</v>
      </c>
      <c r="T17" s="2">
        <f>(M17/1000)/((1/6)*0.00434)</f>
        <v>0</v>
      </c>
      <c r="U17" s="2" t="e">
        <f>(1-(D17/1000)/I17)*100</f>
        <v>#DIV/0!</v>
      </c>
      <c r="V17" s="2">
        <f>AVERAGE(T17,T41)</f>
        <v>0</v>
      </c>
    </row>
    <row r="18" spans="2:22" x14ac:dyDescent="0.3">
      <c r="B18" s="7"/>
      <c r="C18" s="2">
        <v>100</v>
      </c>
      <c r="D18" s="2"/>
      <c r="E18" s="2"/>
      <c r="F18" s="2"/>
      <c r="G18" s="2">
        <f t="shared" si="0"/>
        <v>0</v>
      </c>
      <c r="H18" s="2">
        <f t="shared" si="1"/>
        <v>0</v>
      </c>
      <c r="I18" s="2"/>
      <c r="J18" s="2"/>
      <c r="K18" s="2"/>
      <c r="L18" s="2">
        <f t="shared" si="2"/>
        <v>0</v>
      </c>
      <c r="M18" s="2">
        <f t="shared" si="3"/>
        <v>0</v>
      </c>
      <c r="N18" s="12"/>
      <c r="P18" s="12"/>
      <c r="Q18" s="2">
        <f>H18+Q17</f>
        <v>0</v>
      </c>
      <c r="R18" s="2">
        <f>L18+R17</f>
        <v>0</v>
      </c>
      <c r="S18" s="2">
        <f t="shared" si="4"/>
        <v>0</v>
      </c>
      <c r="T18" s="2">
        <f>(M18/1000)/((1/6)*0.00434)</f>
        <v>0</v>
      </c>
      <c r="U18" s="2" t="e">
        <f>(1-(D18/1000)/I18)*100</f>
        <v>#DIV/0!</v>
      </c>
      <c r="V18" s="2">
        <f>AVERAGE(T18,T42)</f>
        <v>0</v>
      </c>
    </row>
    <row r="19" spans="2:22" x14ac:dyDescent="0.3">
      <c r="B19" s="7"/>
      <c r="C19" s="2">
        <v>110</v>
      </c>
      <c r="D19" s="2"/>
      <c r="E19" s="2"/>
      <c r="F19" s="2"/>
      <c r="G19" s="2">
        <f t="shared" si="0"/>
        <v>0</v>
      </c>
      <c r="H19" s="2">
        <f t="shared" si="1"/>
        <v>0</v>
      </c>
      <c r="I19" s="2"/>
      <c r="J19" s="2"/>
      <c r="K19" s="2"/>
      <c r="L19" s="2">
        <f t="shared" si="2"/>
        <v>0</v>
      </c>
      <c r="M19" s="2">
        <f t="shared" si="3"/>
        <v>0</v>
      </c>
      <c r="N19" s="12"/>
      <c r="P19" s="12"/>
      <c r="Q19" s="2">
        <f>H19+Q18</f>
        <v>0</v>
      </c>
      <c r="R19" s="2">
        <f>L19+R18</f>
        <v>0</v>
      </c>
      <c r="S19" s="2">
        <f t="shared" si="4"/>
        <v>0</v>
      </c>
      <c r="T19" s="2">
        <f>(M19/1000)/((1/6)*0.00434)</f>
        <v>0</v>
      </c>
      <c r="U19" s="2" t="e">
        <f>(1-(D19/1000)/I19)*100</f>
        <v>#DIV/0!</v>
      </c>
      <c r="V19" s="2">
        <f>AVERAGE(T19,T43)</f>
        <v>0</v>
      </c>
    </row>
    <row r="20" spans="2:22" x14ac:dyDescent="0.3">
      <c r="B20" s="7"/>
      <c r="C20" s="2">
        <v>120</v>
      </c>
      <c r="D20" s="2"/>
      <c r="E20" s="2"/>
      <c r="F20" s="2"/>
      <c r="G20" s="2">
        <f t="shared" si="0"/>
        <v>0</v>
      </c>
      <c r="H20" s="2">
        <f t="shared" si="1"/>
        <v>0</v>
      </c>
      <c r="I20" s="2"/>
      <c r="J20" s="2"/>
      <c r="K20" s="2"/>
      <c r="L20" s="2">
        <f t="shared" si="2"/>
        <v>0</v>
      </c>
      <c r="M20" s="2">
        <f t="shared" si="3"/>
        <v>0</v>
      </c>
      <c r="N20" s="12"/>
      <c r="P20" s="12"/>
      <c r="Q20" s="2">
        <f>H20+Q19</f>
        <v>0</v>
      </c>
      <c r="R20" s="2">
        <f>L20+R19</f>
        <v>0</v>
      </c>
      <c r="S20" s="2">
        <f t="shared" si="4"/>
        <v>0</v>
      </c>
      <c r="T20" s="2">
        <f>(M20/1000)/((1/6)*0.00434)</f>
        <v>0</v>
      </c>
      <c r="U20" s="2" t="e">
        <f>(1-(D20/1000)/I20)*100</f>
        <v>#DIV/0!</v>
      </c>
      <c r="V20" s="2">
        <f>AVERAGE(T20,T44)</f>
        <v>0</v>
      </c>
    </row>
    <row r="21" spans="2:22" x14ac:dyDescent="0.3">
      <c r="B21" s="7"/>
      <c r="C21" s="2">
        <v>130</v>
      </c>
      <c r="D21" s="2"/>
      <c r="E21" s="2"/>
      <c r="F21" s="2"/>
      <c r="G21" s="2">
        <f t="shared" si="0"/>
        <v>0</v>
      </c>
      <c r="H21" s="2">
        <f t="shared" si="1"/>
        <v>0</v>
      </c>
      <c r="I21" s="2"/>
      <c r="J21" s="2"/>
      <c r="K21" s="2"/>
      <c r="L21" s="2">
        <f t="shared" si="2"/>
        <v>0</v>
      </c>
      <c r="M21" s="2">
        <f t="shared" si="3"/>
        <v>0</v>
      </c>
      <c r="N21" s="12"/>
      <c r="P21" s="12"/>
      <c r="Q21" s="2">
        <f>H21+Q20</f>
        <v>0</v>
      </c>
      <c r="R21" s="2">
        <f>L21+R20</f>
        <v>0</v>
      </c>
      <c r="S21" s="2">
        <f t="shared" si="4"/>
        <v>0</v>
      </c>
      <c r="T21" s="2">
        <f>(M21/1000)/((1/6)*0.00434)</f>
        <v>0</v>
      </c>
      <c r="U21" s="2" t="e">
        <f>(1-(D21/1000)/I21)*100</f>
        <v>#DIV/0!</v>
      </c>
      <c r="V21" s="2">
        <f>AVERAGE(T21,T45)</f>
        <v>0</v>
      </c>
    </row>
    <row r="22" spans="2:22" x14ac:dyDescent="0.3">
      <c r="B22" s="7"/>
      <c r="C22" s="2">
        <v>140</v>
      </c>
      <c r="D22" s="2"/>
      <c r="E22" s="2"/>
      <c r="F22" s="2"/>
      <c r="G22" s="2">
        <f t="shared" si="0"/>
        <v>0</v>
      </c>
      <c r="H22" s="2">
        <f t="shared" si="1"/>
        <v>0</v>
      </c>
      <c r="I22" s="2"/>
      <c r="J22" s="2"/>
      <c r="K22" s="2"/>
      <c r="L22" s="2">
        <f t="shared" si="2"/>
        <v>0</v>
      </c>
      <c r="M22" s="2">
        <f t="shared" si="3"/>
        <v>0</v>
      </c>
      <c r="N22" s="12"/>
      <c r="P22" s="12"/>
      <c r="Q22" s="2">
        <f>H22+Q21</f>
        <v>0</v>
      </c>
      <c r="R22" s="2">
        <f>L22+R21</f>
        <v>0</v>
      </c>
      <c r="S22" s="2">
        <f t="shared" si="4"/>
        <v>0</v>
      </c>
      <c r="T22" s="2">
        <f>(M22/1000)/((1/6)*0.00434)</f>
        <v>0</v>
      </c>
      <c r="U22" s="2" t="e">
        <f>(1-(D22/1000)/I22)*100</f>
        <v>#DIV/0!</v>
      </c>
      <c r="V22" s="2">
        <f>AVERAGE(T22,T46)</f>
        <v>0</v>
      </c>
    </row>
    <row r="23" spans="2:22" x14ac:dyDescent="0.3">
      <c r="B23" s="7"/>
      <c r="C23" s="2">
        <v>150</v>
      </c>
      <c r="D23" s="2"/>
      <c r="E23" s="2"/>
      <c r="F23" s="2"/>
      <c r="G23" s="2">
        <f t="shared" si="0"/>
        <v>0</v>
      </c>
      <c r="H23" s="2">
        <f t="shared" si="1"/>
        <v>0</v>
      </c>
      <c r="I23" s="2"/>
      <c r="J23" s="2"/>
      <c r="K23" s="2"/>
      <c r="L23" s="2">
        <f t="shared" si="2"/>
        <v>0</v>
      </c>
      <c r="M23" s="2">
        <f t="shared" si="3"/>
        <v>0</v>
      </c>
      <c r="N23" s="12"/>
      <c r="P23" s="12"/>
      <c r="Q23" s="2">
        <f>H23+Q22</f>
        <v>0</v>
      </c>
      <c r="R23" s="2">
        <f>L23+R22</f>
        <v>0</v>
      </c>
      <c r="S23" s="2">
        <f t="shared" si="4"/>
        <v>0</v>
      </c>
      <c r="T23" s="2">
        <f>(M23/1000)/((1/6)*0.00434)</f>
        <v>0</v>
      </c>
      <c r="U23" s="2" t="e">
        <f>(1-(D23/1000)/I23)*100</f>
        <v>#DIV/0!</v>
      </c>
      <c r="V23" s="2">
        <f>AVERAGE(T23,T47)</f>
        <v>0</v>
      </c>
    </row>
    <row r="24" spans="2:22" x14ac:dyDescent="0.3">
      <c r="B24" s="7"/>
      <c r="C24" s="2">
        <v>160</v>
      </c>
      <c r="D24" s="2"/>
      <c r="E24" s="2"/>
      <c r="F24" s="2"/>
      <c r="G24" s="2">
        <f t="shared" si="0"/>
        <v>0</v>
      </c>
      <c r="H24" s="2">
        <f t="shared" si="1"/>
        <v>0</v>
      </c>
      <c r="I24" s="2"/>
      <c r="J24" s="2"/>
      <c r="K24" s="2"/>
      <c r="L24" s="2">
        <f t="shared" si="2"/>
        <v>0</v>
      </c>
      <c r="M24" s="2">
        <f t="shared" si="3"/>
        <v>0</v>
      </c>
      <c r="N24" s="12"/>
      <c r="P24" s="12"/>
      <c r="Q24" s="2">
        <f>H24+Q23</f>
        <v>0</v>
      </c>
      <c r="R24" s="2">
        <f>L24+R23</f>
        <v>0</v>
      </c>
      <c r="S24" s="2">
        <f t="shared" si="4"/>
        <v>0</v>
      </c>
      <c r="T24" s="2">
        <f>(M24/1000)/((1/6)*0.00434)</f>
        <v>0</v>
      </c>
      <c r="U24" s="2" t="e">
        <f>(1-(D24/1000)/I24)*100</f>
        <v>#DIV/0!</v>
      </c>
      <c r="V24" s="2">
        <f>AVERAGE(T24,T48)</f>
        <v>0</v>
      </c>
    </row>
    <row r="25" spans="2:22" x14ac:dyDescent="0.3">
      <c r="B25" s="7"/>
      <c r="C25" s="2">
        <v>170</v>
      </c>
      <c r="D25" s="2"/>
      <c r="E25" s="2"/>
      <c r="F25" s="2"/>
      <c r="G25" s="2">
        <f t="shared" si="0"/>
        <v>0</v>
      </c>
      <c r="H25" s="2">
        <f t="shared" si="1"/>
        <v>0</v>
      </c>
      <c r="I25" s="2"/>
      <c r="J25" s="2"/>
      <c r="K25" s="2"/>
      <c r="L25" s="2">
        <f t="shared" si="2"/>
        <v>0</v>
      </c>
      <c r="M25" s="2">
        <f t="shared" si="3"/>
        <v>0</v>
      </c>
      <c r="N25" s="12"/>
      <c r="P25" s="12"/>
      <c r="Q25" s="2">
        <f>H25+Q24</f>
        <v>0</v>
      </c>
      <c r="R25" s="2">
        <f>L25+R24</f>
        <v>0</v>
      </c>
      <c r="S25" s="2">
        <f t="shared" si="4"/>
        <v>0</v>
      </c>
      <c r="T25" s="2">
        <f>(M25/1000)/((1/6)*0.00434)</f>
        <v>0</v>
      </c>
      <c r="U25" s="2" t="e">
        <f>(1-(D25/1000)/I25)*100</f>
        <v>#DIV/0!</v>
      </c>
      <c r="V25" s="2">
        <f>AVERAGE(T25,T49)</f>
        <v>0</v>
      </c>
    </row>
    <row r="26" spans="2:22" x14ac:dyDescent="0.3">
      <c r="B26" s="7"/>
      <c r="C26" s="2">
        <v>180</v>
      </c>
      <c r="D26" s="2"/>
      <c r="E26" s="2"/>
      <c r="F26" s="2"/>
      <c r="G26" s="2">
        <f t="shared" si="0"/>
        <v>0</v>
      </c>
      <c r="H26" s="2">
        <f t="shared" si="1"/>
        <v>0</v>
      </c>
      <c r="I26" s="2"/>
      <c r="J26" s="2"/>
      <c r="K26" s="2"/>
      <c r="L26" s="2">
        <f t="shared" si="2"/>
        <v>0</v>
      </c>
      <c r="M26" s="2">
        <f t="shared" si="3"/>
        <v>0</v>
      </c>
      <c r="N26" s="12"/>
      <c r="P26" s="12"/>
      <c r="Q26" s="2">
        <f>H26+Q25</f>
        <v>0</v>
      </c>
      <c r="R26" s="2">
        <f>L26+R25</f>
        <v>0</v>
      </c>
      <c r="S26" s="2">
        <f t="shared" si="4"/>
        <v>0</v>
      </c>
      <c r="T26" s="2">
        <f>(M26/1000)/((1/6)*0.00434)</f>
        <v>0</v>
      </c>
      <c r="U26" s="2" t="e">
        <f>(1-(D26/1000)/I26)*100</f>
        <v>#DIV/0!</v>
      </c>
      <c r="V26" s="2">
        <f>AVERAGE(T26,T50)</f>
        <v>0</v>
      </c>
    </row>
    <row r="30" spans="2:22" ht="17.25" x14ac:dyDescent="0.3">
      <c r="B30" s="7" t="s">
        <v>24</v>
      </c>
      <c r="C30" s="3" t="s">
        <v>3</v>
      </c>
      <c r="D30" s="3"/>
      <c r="E30" s="3"/>
      <c r="F30" s="3"/>
      <c r="G30" s="3"/>
      <c r="H30" s="3"/>
      <c r="I30" s="4" t="s">
        <v>7</v>
      </c>
      <c r="J30" s="5"/>
      <c r="K30" s="5"/>
      <c r="L30" s="5"/>
      <c r="M30" s="6"/>
      <c r="N30" s="11"/>
      <c r="O30" s="11"/>
      <c r="P30" s="11"/>
      <c r="Q30" s="10" t="s">
        <v>8</v>
      </c>
      <c r="R30" s="10"/>
      <c r="S30" s="8" t="s">
        <v>10</v>
      </c>
      <c r="T30" s="8" t="s">
        <v>12</v>
      </c>
      <c r="U30" s="8" t="s">
        <v>11</v>
      </c>
      <c r="V30" s="8" t="s">
        <v>19</v>
      </c>
    </row>
    <row r="31" spans="2:22" ht="17.25" x14ac:dyDescent="0.3">
      <c r="B31" s="7"/>
      <c r="C31" s="8" t="s">
        <v>0</v>
      </c>
      <c r="D31" s="8" t="s">
        <v>1</v>
      </c>
      <c r="E31" s="8" t="s">
        <v>13</v>
      </c>
      <c r="F31" s="8" t="s">
        <v>2</v>
      </c>
      <c r="G31" s="8" t="s">
        <v>14</v>
      </c>
      <c r="H31" s="8" t="s">
        <v>15</v>
      </c>
      <c r="I31" s="8" t="s">
        <v>5</v>
      </c>
      <c r="J31" s="8" t="s">
        <v>16</v>
      </c>
      <c r="K31" s="8" t="s">
        <v>6</v>
      </c>
      <c r="L31" s="8" t="s">
        <v>17</v>
      </c>
      <c r="M31" s="8" t="s">
        <v>18</v>
      </c>
      <c r="N31" s="11"/>
      <c r="O31" s="11"/>
      <c r="P31" s="11"/>
      <c r="Q31" s="8" t="s">
        <v>9</v>
      </c>
      <c r="R31" s="8" t="s">
        <v>4</v>
      </c>
      <c r="S31" s="1"/>
      <c r="T31" s="1"/>
      <c r="U31" s="1"/>
      <c r="V31" s="13"/>
    </row>
    <row r="32" spans="2:22" x14ac:dyDescent="0.3">
      <c r="B32" s="7"/>
      <c r="C32" s="2">
        <v>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12"/>
      <c r="O32" s="12"/>
      <c r="P32" s="12"/>
      <c r="Q32" s="2"/>
      <c r="R32" s="2"/>
      <c r="S32" s="2"/>
      <c r="T32" s="2"/>
      <c r="U32" s="2"/>
      <c r="V32" s="2" t="e">
        <f>AVERAGE(T32,T56)</f>
        <v>#DIV/0!</v>
      </c>
    </row>
    <row r="33" spans="2:22" x14ac:dyDescent="0.3">
      <c r="B33" s="7"/>
      <c r="C33" s="2">
        <v>10</v>
      </c>
      <c r="D33" s="2"/>
      <c r="E33" s="2"/>
      <c r="F33" s="2"/>
      <c r="G33" s="2">
        <f>(F32-F33)*10</f>
        <v>0</v>
      </c>
      <c r="H33" s="2">
        <f>-G33*21.64</f>
        <v>0</v>
      </c>
      <c r="I33" s="2"/>
      <c r="J33" s="2"/>
      <c r="K33" s="2"/>
      <c r="L33" s="2">
        <f>(K32-K33)*10</f>
        <v>0</v>
      </c>
      <c r="M33" s="2">
        <f>L33*22.62</f>
        <v>0</v>
      </c>
      <c r="N33" s="12"/>
      <c r="O33" s="12"/>
      <c r="P33" s="12"/>
      <c r="Q33" s="2">
        <f>H33+Q32</f>
        <v>0</v>
      </c>
      <c r="R33" s="2">
        <f>L33+R32</f>
        <v>0</v>
      </c>
      <c r="S33" s="2">
        <f>(R33/4000)*100</f>
        <v>0</v>
      </c>
      <c r="T33" s="2">
        <f>(M33/1000)/((1/6)*0.00434)</f>
        <v>0</v>
      </c>
      <c r="U33" s="2" t="e">
        <f>(1-(D33/1000)/I33)*100</f>
        <v>#DIV/0!</v>
      </c>
      <c r="V33" s="2">
        <f>AVERAGE(T33,T57)</f>
        <v>0</v>
      </c>
    </row>
    <row r="34" spans="2:22" x14ac:dyDescent="0.3">
      <c r="B34" s="7"/>
      <c r="C34" s="2">
        <v>20</v>
      </c>
      <c r="D34" s="2"/>
      <c r="E34" s="2"/>
      <c r="F34" s="2"/>
      <c r="G34" s="2">
        <f t="shared" ref="G34:G50" si="5">(F33-F34)*10</f>
        <v>0</v>
      </c>
      <c r="H34" s="2">
        <f t="shared" ref="H34:H50" si="6">-G34*21.64</f>
        <v>0</v>
      </c>
      <c r="I34" s="2"/>
      <c r="J34" s="2"/>
      <c r="K34" s="2"/>
      <c r="L34" s="2">
        <f t="shared" ref="L34:L50" si="7">(K33-K34)*10</f>
        <v>0</v>
      </c>
      <c r="M34" s="2">
        <f t="shared" ref="M34:M50" si="8">L34*22.62</f>
        <v>0</v>
      </c>
      <c r="N34" s="12"/>
      <c r="O34" s="12"/>
      <c r="P34" s="12"/>
      <c r="Q34" s="2">
        <f>H34+Q33</f>
        <v>0</v>
      </c>
      <c r="R34" s="2">
        <f>L34+R33</f>
        <v>0</v>
      </c>
      <c r="S34" s="2">
        <f t="shared" ref="S34:S50" si="9">(R34/4000)*100</f>
        <v>0</v>
      </c>
      <c r="T34" s="2">
        <f>(M34/1000)/((1/6)*0.00434)</f>
        <v>0</v>
      </c>
      <c r="U34" s="2" t="e">
        <f>(1-(D34/1000)/I34)*100</f>
        <v>#DIV/0!</v>
      </c>
      <c r="V34" s="2">
        <f>AVERAGE(T34,T58)</f>
        <v>0</v>
      </c>
    </row>
    <row r="35" spans="2:22" x14ac:dyDescent="0.3">
      <c r="B35" s="7"/>
      <c r="C35" s="2">
        <v>30</v>
      </c>
      <c r="D35" s="2"/>
      <c r="E35" s="2"/>
      <c r="F35" s="2"/>
      <c r="G35" s="2">
        <f t="shared" si="5"/>
        <v>0</v>
      </c>
      <c r="H35" s="2">
        <f t="shared" si="6"/>
        <v>0</v>
      </c>
      <c r="I35" s="2"/>
      <c r="J35" s="2"/>
      <c r="K35" s="2"/>
      <c r="L35" s="2">
        <f t="shared" si="7"/>
        <v>0</v>
      </c>
      <c r="M35" s="2">
        <f t="shared" si="8"/>
        <v>0</v>
      </c>
      <c r="N35" s="12"/>
      <c r="O35" s="12"/>
      <c r="P35" s="12"/>
      <c r="Q35" s="2">
        <f>H35+Q34</f>
        <v>0</v>
      </c>
      <c r="R35" s="2">
        <f>L35+R34</f>
        <v>0</v>
      </c>
      <c r="S35" s="2">
        <f t="shared" si="9"/>
        <v>0</v>
      </c>
      <c r="T35" s="2">
        <f>(M35/1000)/((1/6)*0.00434)</f>
        <v>0</v>
      </c>
      <c r="U35" s="2" t="e">
        <f>(1-(D35/1000)/I35)*100</f>
        <v>#DIV/0!</v>
      </c>
      <c r="V35" s="2">
        <f>AVERAGE(T35,T59)</f>
        <v>0</v>
      </c>
    </row>
    <row r="36" spans="2:22" x14ac:dyDescent="0.3">
      <c r="B36" s="7"/>
      <c r="C36" s="2">
        <v>40</v>
      </c>
      <c r="D36" s="2"/>
      <c r="E36" s="2"/>
      <c r="F36" s="2"/>
      <c r="G36" s="2">
        <f t="shared" si="5"/>
        <v>0</v>
      </c>
      <c r="H36" s="2">
        <f t="shared" si="6"/>
        <v>0</v>
      </c>
      <c r="I36" s="2"/>
      <c r="J36" s="2"/>
      <c r="K36" s="2"/>
      <c r="L36" s="2">
        <f t="shared" si="7"/>
        <v>0</v>
      </c>
      <c r="M36" s="2">
        <f t="shared" si="8"/>
        <v>0</v>
      </c>
      <c r="N36" s="12"/>
      <c r="O36" s="12"/>
      <c r="P36" s="12"/>
      <c r="Q36" s="2">
        <f>H36+Q35</f>
        <v>0</v>
      </c>
      <c r="R36" s="2">
        <f>L36+R35</f>
        <v>0</v>
      </c>
      <c r="S36" s="2">
        <f t="shared" si="9"/>
        <v>0</v>
      </c>
      <c r="T36" s="2">
        <f>(M36/1000)/((1/6)*0.00434)</f>
        <v>0</v>
      </c>
      <c r="U36" s="2" t="e">
        <f>(1-(D36/1000)/I36)*100</f>
        <v>#DIV/0!</v>
      </c>
      <c r="V36" s="2">
        <f>AVERAGE(T36,T60)</f>
        <v>0</v>
      </c>
    </row>
    <row r="37" spans="2:22" x14ac:dyDescent="0.3">
      <c r="B37" s="7"/>
      <c r="C37" s="2">
        <v>50</v>
      </c>
      <c r="D37" s="2"/>
      <c r="E37" s="2"/>
      <c r="F37" s="2"/>
      <c r="G37" s="2">
        <f t="shared" si="5"/>
        <v>0</v>
      </c>
      <c r="H37" s="2">
        <f t="shared" si="6"/>
        <v>0</v>
      </c>
      <c r="I37" s="2"/>
      <c r="J37" s="2"/>
      <c r="K37" s="2"/>
      <c r="L37" s="2">
        <f t="shared" si="7"/>
        <v>0</v>
      </c>
      <c r="M37" s="2">
        <f t="shared" si="8"/>
        <v>0</v>
      </c>
      <c r="N37" s="12"/>
      <c r="O37" s="12"/>
      <c r="P37" s="12"/>
      <c r="Q37" s="2">
        <f>H37+Q36</f>
        <v>0</v>
      </c>
      <c r="R37" s="2">
        <f>L37+R36</f>
        <v>0</v>
      </c>
      <c r="S37" s="2">
        <f t="shared" si="9"/>
        <v>0</v>
      </c>
      <c r="T37" s="2">
        <f>(M37/1000)/((1/6)*0.00434)</f>
        <v>0</v>
      </c>
      <c r="U37" s="2" t="e">
        <f>(1-(D37/1000)/I37)*100</f>
        <v>#DIV/0!</v>
      </c>
      <c r="V37" s="2">
        <f>AVERAGE(T37,T61)</f>
        <v>0</v>
      </c>
    </row>
    <row r="38" spans="2:22" x14ac:dyDescent="0.3">
      <c r="B38" s="7"/>
      <c r="C38" s="2">
        <v>60</v>
      </c>
      <c r="D38" s="2"/>
      <c r="E38" s="2"/>
      <c r="F38" s="2"/>
      <c r="G38" s="2">
        <f t="shared" si="5"/>
        <v>0</v>
      </c>
      <c r="H38" s="2">
        <f t="shared" si="6"/>
        <v>0</v>
      </c>
      <c r="I38" s="2"/>
      <c r="J38" s="2"/>
      <c r="K38" s="2"/>
      <c r="L38" s="2">
        <f t="shared" si="7"/>
        <v>0</v>
      </c>
      <c r="M38" s="2">
        <f t="shared" si="8"/>
        <v>0</v>
      </c>
      <c r="N38" s="12"/>
      <c r="O38" s="12"/>
      <c r="P38" s="12"/>
      <c r="Q38" s="2">
        <f>H38+Q37</f>
        <v>0</v>
      </c>
      <c r="R38" s="2">
        <f>L38+R37</f>
        <v>0</v>
      </c>
      <c r="S38" s="2">
        <f t="shared" si="9"/>
        <v>0</v>
      </c>
      <c r="T38" s="2">
        <f>(M38/1000)/((1/6)*0.00434)</f>
        <v>0</v>
      </c>
      <c r="U38" s="2" t="e">
        <f>(1-(D38/1000)/I38)*100</f>
        <v>#DIV/0!</v>
      </c>
      <c r="V38" s="2">
        <f>AVERAGE(T38,T62)</f>
        <v>0</v>
      </c>
    </row>
    <row r="39" spans="2:22" x14ac:dyDescent="0.3">
      <c r="B39" s="7"/>
      <c r="C39" s="2">
        <v>70</v>
      </c>
      <c r="D39" s="2"/>
      <c r="E39" s="2"/>
      <c r="F39" s="2"/>
      <c r="G39" s="2">
        <f t="shared" si="5"/>
        <v>0</v>
      </c>
      <c r="H39" s="2">
        <f t="shared" si="6"/>
        <v>0</v>
      </c>
      <c r="I39" s="2"/>
      <c r="J39" s="2"/>
      <c r="K39" s="2"/>
      <c r="L39" s="2">
        <f t="shared" si="7"/>
        <v>0</v>
      </c>
      <c r="M39" s="2">
        <f t="shared" si="8"/>
        <v>0</v>
      </c>
      <c r="N39" s="12"/>
      <c r="O39" s="12"/>
      <c r="P39" s="12"/>
      <c r="Q39" s="2">
        <f>H39+Q38</f>
        <v>0</v>
      </c>
      <c r="R39" s="2">
        <f>L39+R38</f>
        <v>0</v>
      </c>
      <c r="S39" s="2">
        <f t="shared" si="9"/>
        <v>0</v>
      </c>
      <c r="T39" s="2">
        <f>(M39/1000)/((1/6)*0.00434)</f>
        <v>0</v>
      </c>
      <c r="U39" s="2" t="e">
        <f>(1-(D39/1000)/I39)*100</f>
        <v>#DIV/0!</v>
      </c>
      <c r="V39" s="2">
        <f>AVERAGE(T39,T63)</f>
        <v>0</v>
      </c>
    </row>
    <row r="40" spans="2:22" x14ac:dyDescent="0.3">
      <c r="B40" s="7"/>
      <c r="C40" s="2">
        <v>80</v>
      </c>
      <c r="D40" s="2"/>
      <c r="E40" s="2"/>
      <c r="F40" s="2"/>
      <c r="G40" s="2">
        <f t="shared" si="5"/>
        <v>0</v>
      </c>
      <c r="H40" s="2">
        <f t="shared" si="6"/>
        <v>0</v>
      </c>
      <c r="I40" s="2"/>
      <c r="J40" s="2"/>
      <c r="K40" s="2"/>
      <c r="L40" s="2">
        <f t="shared" si="7"/>
        <v>0</v>
      </c>
      <c r="M40" s="2">
        <f t="shared" si="8"/>
        <v>0</v>
      </c>
      <c r="N40" s="12"/>
      <c r="O40" s="12"/>
      <c r="P40" s="12"/>
      <c r="Q40" s="2">
        <f>H40+Q39</f>
        <v>0</v>
      </c>
      <c r="R40" s="2">
        <f>L40+R39</f>
        <v>0</v>
      </c>
      <c r="S40" s="2">
        <f t="shared" si="9"/>
        <v>0</v>
      </c>
      <c r="T40" s="2">
        <f>(M40/1000)/((1/6)*0.00434)</f>
        <v>0</v>
      </c>
      <c r="U40" s="2" t="e">
        <f>(1-(D40/1000)/I40)*100</f>
        <v>#DIV/0!</v>
      </c>
      <c r="V40" s="2">
        <f>AVERAGE(T40,T64)</f>
        <v>0</v>
      </c>
    </row>
    <row r="41" spans="2:22" x14ac:dyDescent="0.3">
      <c r="B41" s="7"/>
      <c r="C41" s="2">
        <v>90</v>
      </c>
      <c r="D41" s="2"/>
      <c r="E41" s="2"/>
      <c r="F41" s="2"/>
      <c r="G41" s="2">
        <f t="shared" si="5"/>
        <v>0</v>
      </c>
      <c r="H41" s="2">
        <f t="shared" si="6"/>
        <v>0</v>
      </c>
      <c r="I41" s="2"/>
      <c r="J41" s="2"/>
      <c r="K41" s="2"/>
      <c r="L41" s="2">
        <f t="shared" si="7"/>
        <v>0</v>
      </c>
      <c r="M41" s="2">
        <f t="shared" si="8"/>
        <v>0</v>
      </c>
      <c r="N41" s="12"/>
      <c r="O41" s="12"/>
      <c r="P41" s="12"/>
      <c r="Q41" s="2">
        <f>H41+Q40</f>
        <v>0</v>
      </c>
      <c r="R41" s="2">
        <f>L41+R40</f>
        <v>0</v>
      </c>
      <c r="S41" s="2">
        <f t="shared" si="9"/>
        <v>0</v>
      </c>
      <c r="T41" s="2">
        <f>(M41/1000)/((1/6)*0.00434)</f>
        <v>0</v>
      </c>
      <c r="U41" s="2" t="e">
        <f>(1-(D41/1000)/I41)*100</f>
        <v>#DIV/0!</v>
      </c>
      <c r="V41" s="2">
        <f>AVERAGE(T41,T65)</f>
        <v>0</v>
      </c>
    </row>
    <row r="42" spans="2:22" x14ac:dyDescent="0.3">
      <c r="B42" s="7"/>
      <c r="C42" s="2">
        <v>100</v>
      </c>
      <c r="D42" s="2"/>
      <c r="E42" s="2"/>
      <c r="F42" s="2"/>
      <c r="G42" s="2">
        <f t="shared" si="5"/>
        <v>0</v>
      </c>
      <c r="H42" s="2">
        <f t="shared" si="6"/>
        <v>0</v>
      </c>
      <c r="I42" s="2"/>
      <c r="J42" s="2"/>
      <c r="K42" s="2"/>
      <c r="L42" s="2">
        <f t="shared" si="7"/>
        <v>0</v>
      </c>
      <c r="M42" s="2">
        <f t="shared" si="8"/>
        <v>0</v>
      </c>
      <c r="N42" s="12"/>
      <c r="O42" s="12"/>
      <c r="P42" s="12"/>
      <c r="Q42" s="2">
        <f>H42+Q41</f>
        <v>0</v>
      </c>
      <c r="R42" s="2">
        <f>L42+R41</f>
        <v>0</v>
      </c>
      <c r="S42" s="2">
        <f t="shared" si="9"/>
        <v>0</v>
      </c>
      <c r="T42" s="2">
        <f>(M42/1000)/((1/6)*0.00434)</f>
        <v>0</v>
      </c>
      <c r="U42" s="2" t="e">
        <f>(1-(D42/1000)/I42)*100</f>
        <v>#DIV/0!</v>
      </c>
      <c r="V42" s="2">
        <f>AVERAGE(T42,T66)</f>
        <v>0</v>
      </c>
    </row>
    <row r="43" spans="2:22" x14ac:dyDescent="0.3">
      <c r="B43" s="7"/>
      <c r="C43" s="2">
        <v>110</v>
      </c>
      <c r="D43" s="2"/>
      <c r="E43" s="2"/>
      <c r="F43" s="2"/>
      <c r="G43" s="2">
        <f t="shared" si="5"/>
        <v>0</v>
      </c>
      <c r="H43" s="2">
        <f t="shared" si="6"/>
        <v>0</v>
      </c>
      <c r="I43" s="2"/>
      <c r="J43" s="2"/>
      <c r="K43" s="2"/>
      <c r="L43" s="2">
        <f t="shared" si="7"/>
        <v>0</v>
      </c>
      <c r="M43" s="2">
        <f t="shared" si="8"/>
        <v>0</v>
      </c>
      <c r="N43" s="12"/>
      <c r="O43" s="12"/>
      <c r="P43" s="12"/>
      <c r="Q43" s="2">
        <f>H43+Q42</f>
        <v>0</v>
      </c>
      <c r="R43" s="2">
        <f>L43+R42</f>
        <v>0</v>
      </c>
      <c r="S43" s="2">
        <f t="shared" si="9"/>
        <v>0</v>
      </c>
      <c r="T43" s="2">
        <f>(M43/1000)/((1/6)*0.00434)</f>
        <v>0</v>
      </c>
      <c r="U43" s="2" t="e">
        <f>(1-(D43/1000)/I43)*100</f>
        <v>#DIV/0!</v>
      </c>
      <c r="V43" s="2">
        <f>AVERAGE(T43,T67)</f>
        <v>0</v>
      </c>
    </row>
    <row r="44" spans="2:22" x14ac:dyDescent="0.3">
      <c r="B44" s="7"/>
      <c r="C44" s="2">
        <v>120</v>
      </c>
      <c r="D44" s="2"/>
      <c r="E44" s="2"/>
      <c r="F44" s="2"/>
      <c r="G44" s="2">
        <f t="shared" si="5"/>
        <v>0</v>
      </c>
      <c r="H44" s="2">
        <f t="shared" si="6"/>
        <v>0</v>
      </c>
      <c r="I44" s="2"/>
      <c r="J44" s="2"/>
      <c r="K44" s="2"/>
      <c r="L44" s="2">
        <f t="shared" si="7"/>
        <v>0</v>
      </c>
      <c r="M44" s="2">
        <f t="shared" si="8"/>
        <v>0</v>
      </c>
      <c r="N44" s="12"/>
      <c r="O44" s="12"/>
      <c r="P44" s="12"/>
      <c r="Q44" s="2">
        <f>H44+Q43</f>
        <v>0</v>
      </c>
      <c r="R44" s="2">
        <f>L44+R43</f>
        <v>0</v>
      </c>
      <c r="S44" s="2">
        <f t="shared" si="9"/>
        <v>0</v>
      </c>
      <c r="T44" s="2">
        <f>(M44/1000)/((1/6)*0.00434)</f>
        <v>0</v>
      </c>
      <c r="U44" s="2" t="e">
        <f>(1-(D44/1000)/I44)*100</f>
        <v>#DIV/0!</v>
      </c>
      <c r="V44" s="2">
        <f>AVERAGE(T44,T68)</f>
        <v>0</v>
      </c>
    </row>
    <row r="45" spans="2:22" x14ac:dyDescent="0.3">
      <c r="B45" s="7"/>
      <c r="C45" s="2">
        <v>130</v>
      </c>
      <c r="D45" s="2"/>
      <c r="E45" s="2"/>
      <c r="F45" s="2"/>
      <c r="G45" s="2">
        <f t="shared" si="5"/>
        <v>0</v>
      </c>
      <c r="H45" s="2">
        <f t="shared" si="6"/>
        <v>0</v>
      </c>
      <c r="I45" s="2"/>
      <c r="J45" s="2"/>
      <c r="K45" s="2"/>
      <c r="L45" s="2">
        <f t="shared" si="7"/>
        <v>0</v>
      </c>
      <c r="M45" s="2">
        <f t="shared" si="8"/>
        <v>0</v>
      </c>
      <c r="N45" s="12"/>
      <c r="O45" s="12"/>
      <c r="P45" s="12"/>
      <c r="Q45" s="2">
        <f>H45+Q44</f>
        <v>0</v>
      </c>
      <c r="R45" s="2">
        <f>L45+R44</f>
        <v>0</v>
      </c>
      <c r="S45" s="2">
        <f t="shared" si="9"/>
        <v>0</v>
      </c>
      <c r="T45" s="2">
        <f>(M45/1000)/((1/6)*0.00434)</f>
        <v>0</v>
      </c>
      <c r="U45" s="2" t="e">
        <f>(1-(D45/1000)/I45)*100</f>
        <v>#DIV/0!</v>
      </c>
      <c r="V45" s="2">
        <f>AVERAGE(T45,T69)</f>
        <v>0</v>
      </c>
    </row>
    <row r="46" spans="2:22" x14ac:dyDescent="0.3">
      <c r="B46" s="7"/>
      <c r="C46" s="2">
        <v>140</v>
      </c>
      <c r="D46" s="2"/>
      <c r="E46" s="2"/>
      <c r="F46" s="2"/>
      <c r="G46" s="2">
        <f t="shared" si="5"/>
        <v>0</v>
      </c>
      <c r="H46" s="2">
        <f t="shared" si="6"/>
        <v>0</v>
      </c>
      <c r="I46" s="2"/>
      <c r="J46" s="2"/>
      <c r="K46" s="2"/>
      <c r="L46" s="2">
        <f t="shared" si="7"/>
        <v>0</v>
      </c>
      <c r="M46" s="2">
        <f t="shared" si="8"/>
        <v>0</v>
      </c>
      <c r="N46" s="12"/>
      <c r="O46" s="12"/>
      <c r="P46" s="12"/>
      <c r="Q46" s="2">
        <f>H46+Q45</f>
        <v>0</v>
      </c>
      <c r="R46" s="2">
        <f>L46+R45</f>
        <v>0</v>
      </c>
      <c r="S46" s="2">
        <f t="shared" si="9"/>
        <v>0</v>
      </c>
      <c r="T46" s="2">
        <f>(M46/1000)/((1/6)*0.00434)</f>
        <v>0</v>
      </c>
      <c r="U46" s="2" t="e">
        <f>(1-(D46/1000)/I46)*100</f>
        <v>#DIV/0!</v>
      </c>
      <c r="V46" s="2">
        <f>AVERAGE(T46,T70)</f>
        <v>0</v>
      </c>
    </row>
    <row r="47" spans="2:22" x14ac:dyDescent="0.3">
      <c r="B47" s="7"/>
      <c r="C47" s="2">
        <v>150</v>
      </c>
      <c r="D47" s="2"/>
      <c r="E47" s="2"/>
      <c r="F47" s="2"/>
      <c r="G47" s="2">
        <f t="shared" si="5"/>
        <v>0</v>
      </c>
      <c r="H47" s="2">
        <f t="shared" si="6"/>
        <v>0</v>
      </c>
      <c r="I47" s="2"/>
      <c r="J47" s="2"/>
      <c r="K47" s="2"/>
      <c r="L47" s="2">
        <f t="shared" si="7"/>
        <v>0</v>
      </c>
      <c r="M47" s="2">
        <f t="shared" si="8"/>
        <v>0</v>
      </c>
      <c r="N47" s="12"/>
      <c r="O47" s="12"/>
      <c r="P47" s="12"/>
      <c r="Q47" s="2">
        <f>H47+Q46</f>
        <v>0</v>
      </c>
      <c r="R47" s="2">
        <f>L47+R46</f>
        <v>0</v>
      </c>
      <c r="S47" s="2">
        <f t="shared" si="9"/>
        <v>0</v>
      </c>
      <c r="T47" s="2">
        <f>(M47/1000)/((1/6)*0.00434)</f>
        <v>0</v>
      </c>
      <c r="U47" s="2" t="e">
        <f>(1-(D47/1000)/I47)*100</f>
        <v>#DIV/0!</v>
      </c>
      <c r="V47" s="2">
        <f>AVERAGE(T47,T71)</f>
        <v>0</v>
      </c>
    </row>
    <row r="48" spans="2:22" x14ac:dyDescent="0.3">
      <c r="B48" s="7"/>
      <c r="C48" s="2">
        <v>160</v>
      </c>
      <c r="D48" s="2"/>
      <c r="E48" s="2"/>
      <c r="F48" s="2"/>
      <c r="G48" s="2">
        <f t="shared" si="5"/>
        <v>0</v>
      </c>
      <c r="H48" s="2">
        <f t="shared" si="6"/>
        <v>0</v>
      </c>
      <c r="I48" s="2"/>
      <c r="J48" s="2"/>
      <c r="K48" s="2"/>
      <c r="L48" s="2">
        <f t="shared" si="7"/>
        <v>0</v>
      </c>
      <c r="M48" s="2">
        <f t="shared" si="8"/>
        <v>0</v>
      </c>
      <c r="N48" s="12"/>
      <c r="O48" s="12"/>
      <c r="P48" s="12"/>
      <c r="Q48" s="2">
        <f>H48+Q47</f>
        <v>0</v>
      </c>
      <c r="R48" s="2">
        <f>L48+R47</f>
        <v>0</v>
      </c>
      <c r="S48" s="2">
        <f t="shared" si="9"/>
        <v>0</v>
      </c>
      <c r="T48" s="2">
        <f>(M48/1000)/((1/6)*0.00434)</f>
        <v>0</v>
      </c>
      <c r="U48" s="2" t="e">
        <f>(1-(D48/1000)/I48)*100</f>
        <v>#DIV/0!</v>
      </c>
      <c r="V48" s="2">
        <f>AVERAGE(T48,T72)</f>
        <v>0</v>
      </c>
    </row>
    <row r="49" spans="2:22" x14ac:dyDescent="0.3">
      <c r="B49" s="7"/>
      <c r="C49" s="2">
        <v>170</v>
      </c>
      <c r="D49" s="2"/>
      <c r="E49" s="2"/>
      <c r="F49" s="2"/>
      <c r="G49" s="2">
        <f t="shared" si="5"/>
        <v>0</v>
      </c>
      <c r="H49" s="2">
        <f t="shared" si="6"/>
        <v>0</v>
      </c>
      <c r="I49" s="2"/>
      <c r="J49" s="2"/>
      <c r="K49" s="2"/>
      <c r="L49" s="2">
        <f t="shared" si="7"/>
        <v>0</v>
      </c>
      <c r="M49" s="2">
        <f t="shared" si="8"/>
        <v>0</v>
      </c>
      <c r="N49" s="12"/>
      <c r="O49" s="12"/>
      <c r="P49" s="12"/>
      <c r="Q49" s="2">
        <f>H49+Q48</f>
        <v>0</v>
      </c>
      <c r="R49" s="2">
        <f>L49+R48</f>
        <v>0</v>
      </c>
      <c r="S49" s="2">
        <f t="shared" si="9"/>
        <v>0</v>
      </c>
      <c r="T49" s="2">
        <f>(M49/1000)/((1/6)*0.00434)</f>
        <v>0</v>
      </c>
      <c r="U49" s="2" t="e">
        <f>(1-(D49/1000)/I49)*100</f>
        <v>#DIV/0!</v>
      </c>
      <c r="V49" s="2">
        <f>AVERAGE(T49,T73)</f>
        <v>0</v>
      </c>
    </row>
    <row r="50" spans="2:22" x14ac:dyDescent="0.3">
      <c r="B50" s="7"/>
      <c r="C50" s="2">
        <v>180</v>
      </c>
      <c r="D50" s="2"/>
      <c r="E50" s="2"/>
      <c r="F50" s="2"/>
      <c r="G50" s="2">
        <f t="shared" si="5"/>
        <v>0</v>
      </c>
      <c r="H50" s="2">
        <f t="shared" si="6"/>
        <v>0</v>
      </c>
      <c r="I50" s="2"/>
      <c r="J50" s="2"/>
      <c r="K50" s="2"/>
      <c r="L50" s="2">
        <f t="shared" si="7"/>
        <v>0</v>
      </c>
      <c r="M50" s="2">
        <f t="shared" si="8"/>
        <v>0</v>
      </c>
      <c r="N50" s="12"/>
      <c r="O50" s="12"/>
      <c r="P50" s="12"/>
      <c r="Q50" s="2">
        <f>H50+Q49</f>
        <v>0</v>
      </c>
      <c r="R50" s="2">
        <f>L50+R49</f>
        <v>0</v>
      </c>
      <c r="S50" s="2">
        <f t="shared" si="9"/>
        <v>0</v>
      </c>
      <c r="T50" s="2">
        <f>(M50/1000)/((1/6)*0.00434)</f>
        <v>0</v>
      </c>
      <c r="U50" s="2" t="e">
        <f>(1-(D50/1000)/I50)*100</f>
        <v>#DIV/0!</v>
      </c>
      <c r="V50" s="2">
        <f>AVERAGE(T50,T74)</f>
        <v>0</v>
      </c>
    </row>
  </sheetData>
  <mergeCells count="10">
    <mergeCell ref="B30:B50"/>
    <mergeCell ref="C30:H30"/>
    <mergeCell ref="I30:M30"/>
    <mergeCell ref="Q30:R30"/>
    <mergeCell ref="S31:U31"/>
    <mergeCell ref="C6:H6"/>
    <mergeCell ref="B6:B26"/>
    <mergeCell ref="I6:M6"/>
    <mergeCell ref="Q6:R6"/>
    <mergeCell ref="S7:U7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7E08F-4203-4684-A330-674ED65D3772}">
  <dimension ref="A1"/>
  <sheetViews>
    <sheetView tabSelected="1" workbookViewId="0">
      <selection activeCell="K25" sqref="K2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2C7D7-46E1-48C0-AB4A-A743F020A51E}">
  <dimension ref="A1"/>
  <sheetViews>
    <sheetView workbookViewId="0">
      <selection activeCell="B2" sqref="B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flux vs time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Ismail</dc:creator>
  <cp:lastModifiedBy>Ismail</cp:lastModifiedBy>
  <dcterms:created xsi:type="dcterms:W3CDTF">2021-11-24T07:58:31Z</dcterms:created>
  <dcterms:modified xsi:type="dcterms:W3CDTF">2021-11-24T09:07:16Z</dcterms:modified>
</cp:coreProperties>
</file>