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2. Type 2 brine\2.2 Fouling test\"/>
    </mc:Choice>
  </mc:AlternateContent>
  <xr:revisionPtr revIDLastSave="0" documentId="13_ncr:1_{42F5414F-C102-4F27-8657-7B6406B38578}" xr6:coauthVersionLast="47" xr6:coauthVersionMax="47" xr10:uidLastSave="{00000000-0000-0000-0000-000000000000}"/>
  <bookViews>
    <workbookView xWindow="-120" yWindow="-120" windowWidth="29040" windowHeight="15720" tabRatio="886" xr2:uid="{C033A472-50C2-4BA0-92D2-1ABFB57F125A}"/>
  </bookViews>
  <sheets>
    <sheet name="GVHP (0,22) data" sheetId="1" r:id="rId1"/>
    <sheet name="HVHP (0,45) data" sheetId="13" r:id="rId2"/>
    <sheet name="Sheet1" sheetId="15" r:id="rId3"/>
    <sheet name="Sheet2" sheetId="1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" i="1" l="1"/>
  <c r="W25" i="15"/>
  <c r="W18" i="15"/>
  <c r="W14" i="15"/>
  <c r="W10" i="15"/>
  <c r="W7" i="15"/>
  <c r="W4" i="15"/>
  <c r="P23" i="15"/>
  <c r="P14" i="15"/>
  <c r="P9" i="15"/>
  <c r="P4" i="15"/>
  <c r="T5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4" i="15"/>
  <c r="M5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4" i="15"/>
  <c r="AM6" i="13"/>
  <c r="AM7" i="13"/>
  <c r="AM8" i="13"/>
  <c r="AM9" i="13"/>
  <c r="AM10" i="13"/>
  <c r="AM11" i="13"/>
  <c r="AM12" i="13"/>
  <c r="AM13" i="13"/>
  <c r="AM14" i="13"/>
  <c r="AM15" i="13"/>
  <c r="AM16" i="13"/>
  <c r="AM17" i="13"/>
  <c r="AM18" i="13"/>
  <c r="AM19" i="13"/>
  <c r="AM20" i="13"/>
  <c r="AM21" i="13"/>
  <c r="AM22" i="13"/>
  <c r="AM23" i="13"/>
  <c r="AM24" i="13"/>
  <c r="AM25" i="13"/>
  <c r="AM26" i="13"/>
  <c r="AM27" i="13"/>
  <c r="AM28" i="13"/>
  <c r="AM5" i="13"/>
  <c r="B1002" i="15"/>
  <c r="B1001" i="15"/>
  <c r="B1000" i="15"/>
  <c r="B999" i="15"/>
  <c r="B998" i="15"/>
  <c r="B997" i="15"/>
  <c r="B996" i="15"/>
  <c r="B995" i="15"/>
  <c r="B994" i="15"/>
  <c r="B993" i="15"/>
  <c r="B992" i="15"/>
  <c r="B991" i="15"/>
  <c r="B990" i="15"/>
  <c r="B989" i="15"/>
  <c r="B988" i="15"/>
  <c r="B987" i="15"/>
  <c r="B986" i="15"/>
  <c r="B985" i="15"/>
  <c r="B984" i="15"/>
  <c r="B983" i="15"/>
  <c r="B982" i="15"/>
  <c r="B981" i="15"/>
  <c r="B980" i="15"/>
  <c r="B979" i="15"/>
  <c r="B978" i="15"/>
  <c r="B977" i="15"/>
  <c r="B976" i="15"/>
  <c r="B975" i="15"/>
  <c r="B974" i="15"/>
  <c r="B973" i="15"/>
  <c r="B972" i="15"/>
  <c r="B971" i="15"/>
  <c r="B970" i="15"/>
  <c r="B969" i="15"/>
  <c r="B968" i="15"/>
  <c r="B967" i="15"/>
  <c r="B966" i="15"/>
  <c r="B965" i="15"/>
  <c r="B964" i="15"/>
  <c r="B963" i="15"/>
  <c r="B962" i="15"/>
  <c r="B961" i="15"/>
  <c r="B960" i="15"/>
  <c r="B959" i="15"/>
  <c r="B958" i="15"/>
  <c r="B957" i="15"/>
  <c r="B956" i="15"/>
  <c r="B955" i="15"/>
  <c r="B954" i="15"/>
  <c r="B953" i="15"/>
  <c r="B952" i="15"/>
  <c r="B951" i="15"/>
  <c r="B950" i="15"/>
  <c r="B949" i="15"/>
  <c r="B948" i="15"/>
  <c r="B947" i="15"/>
  <c r="B946" i="15"/>
  <c r="B945" i="15"/>
  <c r="B944" i="15"/>
  <c r="B943" i="15"/>
  <c r="B942" i="15"/>
  <c r="B941" i="15"/>
  <c r="B940" i="15"/>
  <c r="B939" i="15"/>
  <c r="B938" i="15"/>
  <c r="B937" i="15"/>
  <c r="B936" i="15"/>
  <c r="B935" i="15"/>
  <c r="B934" i="15"/>
  <c r="B933" i="15"/>
  <c r="B932" i="15"/>
  <c r="B931" i="15"/>
  <c r="B930" i="15"/>
  <c r="B929" i="15"/>
  <c r="B928" i="15"/>
  <c r="B927" i="15"/>
  <c r="B926" i="15"/>
  <c r="B925" i="15"/>
  <c r="B924" i="15"/>
  <c r="B923" i="15"/>
  <c r="B922" i="15"/>
  <c r="B921" i="15"/>
  <c r="B920" i="15"/>
  <c r="B919" i="15"/>
  <c r="B918" i="15"/>
  <c r="B917" i="15"/>
  <c r="B916" i="15"/>
  <c r="B915" i="15"/>
  <c r="B914" i="15"/>
  <c r="B913" i="15"/>
  <c r="B912" i="15"/>
  <c r="B911" i="15"/>
  <c r="B910" i="15"/>
  <c r="B909" i="15"/>
  <c r="B908" i="15"/>
  <c r="B907" i="15"/>
  <c r="B906" i="15"/>
  <c r="B905" i="15"/>
  <c r="B904" i="15"/>
  <c r="B903" i="15"/>
  <c r="B902" i="15"/>
  <c r="B901" i="15"/>
  <c r="B900" i="15"/>
  <c r="B899" i="15"/>
  <c r="B898" i="15"/>
  <c r="B897" i="15"/>
  <c r="B896" i="15"/>
  <c r="B895" i="15"/>
  <c r="B894" i="15"/>
  <c r="B893" i="15"/>
  <c r="B892" i="15"/>
  <c r="B891" i="15"/>
  <c r="B890" i="15"/>
  <c r="B889" i="15"/>
  <c r="B888" i="15"/>
  <c r="B887" i="15"/>
  <c r="B886" i="15"/>
  <c r="B885" i="15"/>
  <c r="B884" i="15"/>
  <c r="B883" i="15"/>
  <c r="B882" i="15"/>
  <c r="B881" i="15"/>
  <c r="B880" i="15"/>
  <c r="B879" i="15"/>
  <c r="B878" i="15"/>
  <c r="B877" i="15"/>
  <c r="B876" i="15"/>
  <c r="B875" i="15"/>
  <c r="B874" i="15"/>
  <c r="B873" i="15"/>
  <c r="B872" i="15"/>
  <c r="B871" i="15"/>
  <c r="B870" i="15"/>
  <c r="B869" i="15"/>
  <c r="B868" i="15"/>
  <c r="B867" i="15"/>
  <c r="B866" i="15"/>
  <c r="B865" i="15"/>
  <c r="B864" i="15"/>
  <c r="B863" i="15"/>
  <c r="B862" i="15"/>
  <c r="B861" i="15"/>
  <c r="B860" i="15"/>
  <c r="B859" i="15"/>
  <c r="B858" i="15"/>
  <c r="B857" i="15"/>
  <c r="B856" i="15"/>
  <c r="B855" i="15"/>
  <c r="B854" i="15"/>
  <c r="B853" i="15"/>
  <c r="B852" i="15"/>
  <c r="B851" i="15"/>
  <c r="B850" i="15"/>
  <c r="B849" i="15"/>
  <c r="B848" i="15"/>
  <c r="B847" i="15"/>
  <c r="B846" i="15"/>
  <c r="B845" i="15"/>
  <c r="B844" i="15"/>
  <c r="B843" i="15"/>
  <c r="B842" i="15"/>
  <c r="B841" i="15"/>
  <c r="B840" i="15"/>
  <c r="B839" i="15"/>
  <c r="B838" i="15"/>
  <c r="B837" i="15"/>
  <c r="B836" i="15"/>
  <c r="B835" i="15"/>
  <c r="B834" i="15"/>
  <c r="B833" i="15"/>
  <c r="B832" i="15"/>
  <c r="B831" i="15"/>
  <c r="B830" i="15"/>
  <c r="B829" i="15"/>
  <c r="B828" i="15"/>
  <c r="B827" i="15"/>
  <c r="B826" i="15"/>
  <c r="B825" i="15"/>
  <c r="B824" i="15"/>
  <c r="B823" i="15"/>
  <c r="B822" i="15"/>
  <c r="B821" i="15"/>
  <c r="B820" i="15"/>
  <c r="B819" i="15"/>
  <c r="B818" i="15"/>
  <c r="B817" i="15"/>
  <c r="B816" i="15"/>
  <c r="B815" i="15"/>
  <c r="B814" i="15"/>
  <c r="B813" i="15"/>
  <c r="B812" i="15"/>
  <c r="B811" i="15"/>
  <c r="B810" i="15"/>
  <c r="B809" i="15"/>
  <c r="B808" i="15"/>
  <c r="B807" i="15"/>
  <c r="B806" i="15"/>
  <c r="B805" i="15"/>
  <c r="B804" i="15"/>
  <c r="B803" i="15"/>
  <c r="B802" i="15"/>
  <c r="B801" i="15"/>
  <c r="B800" i="15"/>
  <c r="B799" i="15"/>
  <c r="B798" i="15"/>
  <c r="B797" i="15"/>
  <c r="B796" i="15"/>
  <c r="B795" i="15"/>
  <c r="B794" i="15"/>
  <c r="B793" i="15"/>
  <c r="B792" i="15"/>
  <c r="B791" i="15"/>
  <c r="B790" i="15"/>
  <c r="B789" i="15"/>
  <c r="B788" i="15"/>
  <c r="B787" i="15"/>
  <c r="B786" i="15"/>
  <c r="B785" i="15"/>
  <c r="B784" i="15"/>
  <c r="B783" i="15"/>
  <c r="B782" i="15"/>
  <c r="B781" i="15"/>
  <c r="B780" i="15"/>
  <c r="B779" i="15"/>
  <c r="B778" i="15"/>
  <c r="B777" i="15"/>
  <c r="B776" i="15"/>
  <c r="B775" i="15"/>
  <c r="B774" i="15"/>
  <c r="B773" i="15"/>
  <c r="B772" i="15"/>
  <c r="B771" i="15"/>
  <c r="B770" i="15"/>
  <c r="B769" i="15"/>
  <c r="B768" i="15"/>
  <c r="B767" i="15"/>
  <c r="B766" i="15"/>
  <c r="B765" i="15"/>
  <c r="B764" i="15"/>
  <c r="B763" i="15"/>
  <c r="B762" i="15"/>
  <c r="B761" i="15"/>
  <c r="B760" i="15"/>
  <c r="B759" i="15"/>
  <c r="B758" i="15"/>
  <c r="B757" i="15"/>
  <c r="B756" i="15"/>
  <c r="B755" i="15"/>
  <c r="B754" i="15"/>
  <c r="B753" i="15"/>
  <c r="B752" i="15"/>
  <c r="B751" i="15"/>
  <c r="B750" i="15"/>
  <c r="B749" i="15"/>
  <c r="B748" i="15"/>
  <c r="B747" i="15"/>
  <c r="B746" i="15"/>
  <c r="B745" i="15"/>
  <c r="B744" i="15"/>
  <c r="B743" i="15"/>
  <c r="B742" i="15"/>
  <c r="B741" i="15"/>
  <c r="B740" i="15"/>
  <c r="B739" i="15"/>
  <c r="B738" i="15"/>
  <c r="B737" i="15"/>
  <c r="B736" i="15"/>
  <c r="B735" i="15"/>
  <c r="B734" i="15"/>
  <c r="B733" i="15"/>
  <c r="B732" i="15"/>
  <c r="B731" i="15"/>
  <c r="B730" i="15"/>
  <c r="B729" i="15"/>
  <c r="B728" i="15"/>
  <c r="B727" i="15"/>
  <c r="B726" i="15"/>
  <c r="B725" i="15"/>
  <c r="B724" i="15"/>
  <c r="B723" i="15"/>
  <c r="B722" i="15"/>
  <c r="B721" i="15"/>
  <c r="B720" i="15"/>
  <c r="B719" i="15"/>
  <c r="B718" i="15"/>
  <c r="B717" i="15"/>
  <c r="B716" i="15"/>
  <c r="B715" i="15"/>
  <c r="B714" i="15"/>
  <c r="B713" i="15"/>
  <c r="B712" i="15"/>
  <c r="B711" i="15"/>
  <c r="B710" i="15"/>
  <c r="B709" i="15"/>
  <c r="B708" i="15"/>
  <c r="B707" i="15"/>
  <c r="B706" i="15"/>
  <c r="B705" i="15"/>
  <c r="B704" i="15"/>
  <c r="B703" i="15"/>
  <c r="B702" i="15"/>
  <c r="B701" i="15"/>
  <c r="B700" i="15"/>
  <c r="B699" i="15"/>
  <c r="B698" i="15"/>
  <c r="B697" i="15"/>
  <c r="B696" i="15"/>
  <c r="B695" i="15"/>
  <c r="B694" i="15"/>
  <c r="B693" i="15"/>
  <c r="B692" i="15"/>
  <c r="B691" i="15"/>
  <c r="B690" i="15"/>
  <c r="B689" i="15"/>
  <c r="B688" i="15"/>
  <c r="B687" i="15"/>
  <c r="B686" i="15"/>
  <c r="B685" i="15"/>
  <c r="B684" i="15"/>
  <c r="B683" i="15"/>
  <c r="B682" i="15"/>
  <c r="B681" i="15"/>
  <c r="B680" i="15"/>
  <c r="B679" i="15"/>
  <c r="B678" i="15"/>
  <c r="B677" i="15"/>
  <c r="B676" i="15"/>
  <c r="B675" i="15"/>
  <c r="B674" i="15"/>
  <c r="B673" i="15"/>
  <c r="B672" i="15"/>
  <c r="B671" i="15"/>
  <c r="B670" i="15"/>
  <c r="B669" i="15"/>
  <c r="B668" i="15"/>
  <c r="B667" i="15"/>
  <c r="B666" i="15"/>
  <c r="B665" i="15"/>
  <c r="B664" i="15"/>
  <c r="B663" i="15"/>
  <c r="B662" i="15"/>
  <c r="B661" i="15"/>
  <c r="B660" i="15"/>
  <c r="B659" i="15"/>
  <c r="B658" i="15"/>
  <c r="B657" i="15"/>
  <c r="B656" i="15"/>
  <c r="B655" i="15"/>
  <c r="B654" i="15"/>
  <c r="B653" i="15"/>
  <c r="B652" i="15"/>
  <c r="B651" i="15"/>
  <c r="B650" i="15"/>
  <c r="B649" i="15"/>
  <c r="B648" i="15"/>
  <c r="B647" i="15"/>
  <c r="B646" i="15"/>
  <c r="B645" i="15"/>
  <c r="B644" i="15"/>
  <c r="B643" i="15"/>
  <c r="B642" i="15"/>
  <c r="B641" i="15"/>
  <c r="B640" i="15"/>
  <c r="B639" i="15"/>
  <c r="B638" i="15"/>
  <c r="B637" i="15"/>
  <c r="B636" i="15"/>
  <c r="B635" i="15"/>
  <c r="B634" i="15"/>
  <c r="B633" i="15"/>
  <c r="B632" i="15"/>
  <c r="B631" i="15"/>
  <c r="B630" i="15"/>
  <c r="B629" i="15"/>
  <c r="B628" i="15"/>
  <c r="B627" i="15"/>
  <c r="B626" i="15"/>
  <c r="B625" i="15"/>
  <c r="B624" i="15"/>
  <c r="B623" i="15"/>
  <c r="B622" i="15"/>
  <c r="B621" i="15"/>
  <c r="B620" i="15"/>
  <c r="B619" i="15"/>
  <c r="B618" i="15"/>
  <c r="B617" i="15"/>
  <c r="B616" i="15"/>
  <c r="B615" i="15"/>
  <c r="B614" i="15"/>
  <c r="B613" i="15"/>
  <c r="B612" i="15"/>
  <c r="B611" i="15"/>
  <c r="B610" i="15"/>
  <c r="B609" i="15"/>
  <c r="B608" i="15"/>
  <c r="B607" i="15"/>
  <c r="B606" i="15"/>
  <c r="B605" i="15"/>
  <c r="B604" i="15"/>
  <c r="B603" i="15"/>
  <c r="B602" i="15"/>
  <c r="B601" i="15"/>
  <c r="B600" i="15"/>
  <c r="B599" i="15"/>
  <c r="B598" i="15"/>
  <c r="B597" i="15"/>
  <c r="B596" i="15"/>
  <c r="B595" i="15"/>
  <c r="B594" i="15"/>
  <c r="B593" i="15"/>
  <c r="B592" i="15"/>
  <c r="B591" i="15"/>
  <c r="B590" i="15"/>
  <c r="B589" i="15"/>
  <c r="B588" i="15"/>
  <c r="B587" i="15"/>
  <c r="B586" i="15"/>
  <c r="B585" i="15"/>
  <c r="B584" i="15"/>
  <c r="B583" i="15"/>
  <c r="B582" i="15"/>
  <c r="B581" i="15"/>
  <c r="B580" i="15"/>
  <c r="B579" i="15"/>
  <c r="B578" i="15"/>
  <c r="B577" i="15"/>
  <c r="B576" i="15"/>
  <c r="B575" i="15"/>
  <c r="B574" i="15"/>
  <c r="B573" i="15"/>
  <c r="B572" i="15"/>
  <c r="B571" i="15"/>
  <c r="B570" i="15"/>
  <c r="B569" i="15"/>
  <c r="B568" i="15"/>
  <c r="B567" i="15"/>
  <c r="B566" i="15"/>
  <c r="B565" i="15"/>
  <c r="B564" i="15"/>
  <c r="B563" i="15"/>
  <c r="B562" i="15"/>
  <c r="B561" i="15"/>
  <c r="B560" i="15"/>
  <c r="B559" i="15"/>
  <c r="B558" i="15"/>
  <c r="B557" i="15"/>
  <c r="B556" i="15"/>
  <c r="B555" i="15"/>
  <c r="B554" i="15"/>
  <c r="B553" i="15"/>
  <c r="B552" i="15"/>
  <c r="B551" i="15"/>
  <c r="B550" i="15"/>
  <c r="B549" i="15"/>
  <c r="B548" i="15"/>
  <c r="B547" i="15"/>
  <c r="B546" i="15"/>
  <c r="B545" i="15"/>
  <c r="B544" i="15"/>
  <c r="B543" i="15"/>
  <c r="B542" i="15"/>
  <c r="B541" i="15"/>
  <c r="B540" i="15"/>
  <c r="B539" i="15"/>
  <c r="B538" i="15"/>
  <c r="B537" i="15"/>
  <c r="B536" i="15"/>
  <c r="B535" i="15"/>
  <c r="B534" i="15"/>
  <c r="B533" i="15"/>
  <c r="B532" i="15"/>
  <c r="B531" i="15"/>
  <c r="B530" i="15"/>
  <c r="B529" i="15"/>
  <c r="B528" i="15"/>
  <c r="B527" i="15"/>
  <c r="B526" i="15"/>
  <c r="B525" i="15"/>
  <c r="B524" i="15"/>
  <c r="B523" i="15"/>
  <c r="B522" i="15"/>
  <c r="B521" i="15"/>
  <c r="B520" i="15"/>
  <c r="B519" i="15"/>
  <c r="B518" i="15"/>
  <c r="B517" i="15"/>
  <c r="B516" i="15"/>
  <c r="B515" i="15"/>
  <c r="B514" i="15"/>
  <c r="B513" i="15"/>
  <c r="B512" i="15"/>
  <c r="B511" i="15"/>
  <c r="B510" i="15"/>
  <c r="B509" i="15"/>
  <c r="B508" i="15"/>
  <c r="B507" i="15"/>
  <c r="B506" i="15"/>
  <c r="B505" i="15"/>
  <c r="B504" i="15"/>
  <c r="B503" i="15"/>
  <c r="B502" i="15"/>
  <c r="B501" i="15"/>
  <c r="B500" i="15"/>
  <c r="B499" i="15"/>
  <c r="B498" i="15"/>
  <c r="B497" i="15"/>
  <c r="B496" i="15"/>
  <c r="B495" i="15"/>
  <c r="B494" i="15"/>
  <c r="B493" i="15"/>
  <c r="B492" i="15"/>
  <c r="B491" i="15"/>
  <c r="B490" i="15"/>
  <c r="B489" i="15"/>
  <c r="B488" i="15"/>
  <c r="B487" i="15"/>
  <c r="B486" i="15"/>
  <c r="B485" i="15"/>
  <c r="B484" i="15"/>
  <c r="B483" i="15"/>
  <c r="B482" i="15"/>
  <c r="B481" i="15"/>
  <c r="B480" i="15"/>
  <c r="B479" i="15"/>
  <c r="B478" i="15"/>
  <c r="B477" i="15"/>
  <c r="B476" i="15"/>
  <c r="B475" i="15"/>
  <c r="B474" i="15"/>
  <c r="B473" i="15"/>
  <c r="B472" i="15"/>
  <c r="B471" i="15"/>
  <c r="B470" i="15"/>
  <c r="B469" i="15"/>
  <c r="B468" i="15"/>
  <c r="B467" i="15"/>
  <c r="B466" i="15"/>
  <c r="B465" i="15"/>
  <c r="B464" i="15"/>
  <c r="B463" i="15"/>
  <c r="B462" i="15"/>
  <c r="B461" i="15"/>
  <c r="B460" i="15"/>
  <c r="B459" i="15"/>
  <c r="B458" i="15"/>
  <c r="B457" i="15"/>
  <c r="B456" i="15"/>
  <c r="B455" i="15"/>
  <c r="B454" i="15"/>
  <c r="B453" i="15"/>
  <c r="B452" i="15"/>
  <c r="B451" i="15"/>
  <c r="B450" i="15"/>
  <c r="B449" i="15"/>
  <c r="B448" i="15"/>
  <c r="B447" i="15"/>
  <c r="B446" i="15"/>
  <c r="B445" i="15"/>
  <c r="B444" i="15"/>
  <c r="B443" i="15"/>
  <c r="B442" i="15"/>
  <c r="B441" i="15"/>
  <c r="B440" i="15"/>
  <c r="B439" i="15"/>
  <c r="B438" i="15"/>
  <c r="B437" i="15"/>
  <c r="B436" i="15"/>
  <c r="B435" i="15"/>
  <c r="B434" i="15"/>
  <c r="B433" i="15"/>
  <c r="B432" i="15"/>
  <c r="B431" i="15"/>
  <c r="B430" i="15"/>
  <c r="B429" i="15"/>
  <c r="B428" i="15"/>
  <c r="B427" i="15"/>
  <c r="B426" i="15"/>
  <c r="B425" i="15"/>
  <c r="B424" i="15"/>
  <c r="B423" i="15"/>
  <c r="B422" i="15"/>
  <c r="B421" i="15"/>
  <c r="B420" i="15"/>
  <c r="B419" i="15"/>
  <c r="B418" i="15"/>
  <c r="B417" i="15"/>
  <c r="B416" i="15"/>
  <c r="B415" i="15"/>
  <c r="B414" i="15"/>
  <c r="B413" i="15"/>
  <c r="B412" i="15"/>
  <c r="B411" i="15"/>
  <c r="B410" i="15"/>
  <c r="B409" i="15"/>
  <c r="B408" i="15"/>
  <c r="B407" i="15"/>
  <c r="B406" i="15"/>
  <c r="B405" i="15"/>
  <c r="B404" i="15"/>
  <c r="B403" i="15"/>
  <c r="B402" i="15"/>
  <c r="B401" i="15"/>
  <c r="B400" i="15"/>
  <c r="B399" i="15"/>
  <c r="B398" i="15"/>
  <c r="B397" i="15"/>
  <c r="B396" i="15"/>
  <c r="B395" i="15"/>
  <c r="B394" i="15"/>
  <c r="B393" i="15"/>
  <c r="B392" i="15"/>
  <c r="B391" i="15"/>
  <c r="B390" i="15"/>
  <c r="B389" i="15"/>
  <c r="B388" i="15"/>
  <c r="B387" i="15"/>
  <c r="B386" i="15"/>
  <c r="B385" i="15"/>
  <c r="B384" i="15"/>
  <c r="B383" i="15"/>
  <c r="B382" i="15"/>
  <c r="B381" i="15"/>
  <c r="B380" i="15"/>
  <c r="B379" i="15"/>
  <c r="B378" i="15"/>
  <c r="B377" i="15"/>
  <c r="B376" i="15"/>
  <c r="B375" i="15"/>
  <c r="B374" i="15"/>
  <c r="B373" i="15"/>
  <c r="B372" i="15"/>
  <c r="B371" i="15"/>
  <c r="B370" i="15"/>
  <c r="B369" i="15"/>
  <c r="B368" i="15"/>
  <c r="B367" i="15"/>
  <c r="B366" i="15"/>
  <c r="B365" i="15"/>
  <c r="B364" i="15"/>
  <c r="B363" i="15"/>
  <c r="B362" i="15"/>
  <c r="B361" i="15"/>
  <c r="B360" i="15"/>
  <c r="B359" i="15"/>
  <c r="B358" i="15"/>
  <c r="B357" i="15"/>
  <c r="B356" i="15"/>
  <c r="B355" i="15"/>
  <c r="B354" i="15"/>
  <c r="B353" i="15"/>
  <c r="B352" i="15"/>
  <c r="B351" i="15"/>
  <c r="B350" i="15"/>
  <c r="B349" i="15"/>
  <c r="B348" i="15"/>
  <c r="B347" i="15"/>
  <c r="B346" i="15"/>
  <c r="B345" i="15"/>
  <c r="B344" i="15"/>
  <c r="B343" i="15"/>
  <c r="B342" i="15"/>
  <c r="B341" i="15"/>
  <c r="B340" i="15"/>
  <c r="B339" i="15"/>
  <c r="B338" i="15"/>
  <c r="B337" i="15"/>
  <c r="B336" i="15"/>
  <c r="B335" i="15"/>
  <c r="B334" i="15"/>
  <c r="B333" i="15"/>
  <c r="B332" i="15"/>
  <c r="B331" i="15"/>
  <c r="B330" i="15"/>
  <c r="B329" i="15"/>
  <c r="B328" i="15"/>
  <c r="B327" i="15"/>
  <c r="B326" i="15"/>
  <c r="B325" i="15"/>
  <c r="B324" i="15"/>
  <c r="B323" i="15"/>
  <c r="B322" i="15"/>
  <c r="B321" i="15"/>
  <c r="B320" i="15"/>
  <c r="B319" i="15"/>
  <c r="B318" i="15"/>
  <c r="B317" i="15"/>
  <c r="B316" i="15"/>
  <c r="B315" i="15"/>
  <c r="B314" i="15"/>
  <c r="B313" i="15"/>
  <c r="B312" i="15"/>
  <c r="B311" i="15"/>
  <c r="B310" i="15"/>
  <c r="B309" i="15"/>
  <c r="B308" i="15"/>
  <c r="B307" i="15"/>
  <c r="B306" i="15"/>
  <c r="B305" i="15"/>
  <c r="B304" i="15"/>
  <c r="B303" i="15"/>
  <c r="B302" i="15"/>
  <c r="B301" i="15"/>
  <c r="B300" i="15"/>
  <c r="B299" i="15"/>
  <c r="B298" i="15"/>
  <c r="B297" i="15"/>
  <c r="B296" i="15"/>
  <c r="B295" i="15"/>
  <c r="B294" i="15"/>
  <c r="B293" i="15"/>
  <c r="B292" i="15"/>
  <c r="B291" i="15"/>
  <c r="B290" i="15"/>
  <c r="B289" i="15"/>
  <c r="B288" i="15"/>
  <c r="B287" i="15"/>
  <c r="B286" i="15"/>
  <c r="B285" i="15"/>
  <c r="B284" i="15"/>
  <c r="B283" i="15"/>
  <c r="B282" i="15"/>
  <c r="B281" i="15"/>
  <c r="B280" i="15"/>
  <c r="B279" i="15"/>
  <c r="B278" i="15"/>
  <c r="B277" i="15"/>
  <c r="B276" i="15"/>
  <c r="B275" i="15"/>
  <c r="B274" i="15"/>
  <c r="B273" i="15"/>
  <c r="B272" i="15"/>
  <c r="B271" i="15"/>
  <c r="B270" i="15"/>
  <c r="B269" i="15"/>
  <c r="B268" i="15"/>
  <c r="B267" i="15"/>
  <c r="B266" i="15"/>
  <c r="B265" i="15"/>
  <c r="B264" i="15"/>
  <c r="B263" i="15"/>
  <c r="B262" i="15"/>
  <c r="B261" i="15"/>
  <c r="B260" i="15"/>
  <c r="B259" i="15"/>
  <c r="B258" i="15"/>
  <c r="B257" i="15"/>
  <c r="B256" i="15"/>
  <c r="B255" i="15"/>
  <c r="B254" i="15"/>
  <c r="B253" i="15"/>
  <c r="B252" i="15"/>
  <c r="B251" i="15"/>
  <c r="B250" i="15"/>
  <c r="B249" i="15"/>
  <c r="B248" i="15"/>
  <c r="B247" i="15"/>
  <c r="B246" i="15"/>
  <c r="B245" i="15"/>
  <c r="B244" i="15"/>
  <c r="B243" i="15"/>
  <c r="B242" i="15"/>
  <c r="B241" i="15"/>
  <c r="B240" i="15"/>
  <c r="B239" i="15"/>
  <c r="B238" i="15"/>
  <c r="B237" i="15"/>
  <c r="B236" i="15"/>
  <c r="B235" i="15"/>
  <c r="B234" i="15"/>
  <c r="B233" i="15"/>
  <c r="B232" i="15"/>
  <c r="B231" i="15"/>
  <c r="B230" i="15"/>
  <c r="B229" i="15"/>
  <c r="B228" i="15"/>
  <c r="B227" i="15"/>
  <c r="B226" i="15"/>
  <c r="B225" i="15"/>
  <c r="B224" i="15"/>
  <c r="B223" i="15"/>
  <c r="B222" i="15"/>
  <c r="B221" i="15"/>
  <c r="B220" i="15"/>
  <c r="B219" i="15"/>
  <c r="B218" i="15"/>
  <c r="B217" i="15"/>
  <c r="B216" i="15"/>
  <c r="B215" i="15"/>
  <c r="B214" i="15"/>
  <c r="B213" i="15"/>
  <c r="B212" i="15"/>
  <c r="B211" i="15"/>
  <c r="B210" i="15"/>
  <c r="B209" i="15"/>
  <c r="B208" i="15"/>
  <c r="B207" i="15"/>
  <c r="B206" i="15"/>
  <c r="B205" i="15"/>
  <c r="B204" i="15"/>
  <c r="B203" i="15"/>
  <c r="B202" i="15"/>
  <c r="B201" i="15"/>
  <c r="B200" i="15"/>
  <c r="B199" i="15"/>
  <c r="B198" i="15"/>
  <c r="B197" i="15"/>
  <c r="B196" i="15"/>
  <c r="B195" i="15"/>
  <c r="B194" i="15"/>
  <c r="B193" i="15"/>
  <c r="B192" i="15"/>
  <c r="B191" i="15"/>
  <c r="B190" i="15"/>
  <c r="B189" i="15"/>
  <c r="B188" i="15"/>
  <c r="B187" i="15"/>
  <c r="B186" i="15"/>
  <c r="B185" i="15"/>
  <c r="B184" i="15"/>
  <c r="B183" i="15"/>
  <c r="B182" i="15"/>
  <c r="B181" i="15"/>
  <c r="B180" i="15"/>
  <c r="B179" i="15"/>
  <c r="B178" i="15"/>
  <c r="B177" i="15"/>
  <c r="B176" i="15"/>
  <c r="B175" i="15"/>
  <c r="B174" i="15"/>
  <c r="B173" i="15"/>
  <c r="B172" i="15"/>
  <c r="B171" i="15"/>
  <c r="B170" i="15"/>
  <c r="B169" i="15"/>
  <c r="B168" i="15"/>
  <c r="B167" i="15"/>
  <c r="B166" i="15"/>
  <c r="B165" i="15"/>
  <c r="B164" i="15"/>
  <c r="B163" i="15"/>
  <c r="B162" i="15"/>
  <c r="B161" i="15"/>
  <c r="B160" i="15"/>
  <c r="B159" i="15"/>
  <c r="B158" i="15"/>
  <c r="B157" i="15"/>
  <c r="B156" i="15"/>
  <c r="B155" i="15"/>
  <c r="B154" i="15"/>
  <c r="B153" i="15"/>
  <c r="B152" i="15"/>
  <c r="B151" i="15"/>
  <c r="B150" i="15"/>
  <c r="B149" i="15"/>
  <c r="B148" i="15"/>
  <c r="B147" i="15"/>
  <c r="B146" i="15"/>
  <c r="B145" i="15"/>
  <c r="B144" i="15"/>
  <c r="B143" i="15"/>
  <c r="B142" i="15"/>
  <c r="B141" i="15"/>
  <c r="B140" i="15"/>
  <c r="B139" i="15"/>
  <c r="B138" i="15"/>
  <c r="B137" i="15"/>
  <c r="B136" i="15"/>
  <c r="B135" i="15"/>
  <c r="B134" i="15"/>
  <c r="B133" i="15"/>
  <c r="B132" i="15"/>
  <c r="B131" i="15"/>
  <c r="B130" i="15"/>
  <c r="B129" i="15"/>
  <c r="B128" i="15"/>
  <c r="B127" i="15"/>
  <c r="B126" i="15"/>
  <c r="B125" i="15"/>
  <c r="B124" i="15"/>
  <c r="B123" i="15"/>
  <c r="B122" i="15"/>
  <c r="B121" i="15"/>
  <c r="B120" i="15"/>
  <c r="B119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B95" i="15"/>
  <c r="B94" i="15"/>
  <c r="B93" i="15"/>
  <c r="B92" i="15"/>
  <c r="B91" i="15"/>
  <c r="B90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T29" i="13"/>
  <c r="T6" i="13"/>
  <c r="T7" i="13"/>
  <c r="T8" i="13"/>
  <c r="T9" i="13"/>
  <c r="T10" i="13"/>
  <c r="T11" i="13"/>
  <c r="T12" i="13"/>
  <c r="T14" i="13"/>
  <c r="T15" i="13"/>
  <c r="T16" i="13"/>
  <c r="T17" i="13"/>
  <c r="AC17" i="13" s="1"/>
  <c r="T18" i="13"/>
  <c r="T19" i="13"/>
  <c r="T20" i="13"/>
  <c r="T21" i="13"/>
  <c r="T22" i="13"/>
  <c r="T23" i="13"/>
  <c r="T24" i="13"/>
  <c r="T26" i="13"/>
  <c r="T27" i="13"/>
  <c r="T28" i="13"/>
  <c r="T5" i="13"/>
  <c r="AH16" i="13"/>
  <c r="I6" i="13"/>
  <c r="I7" i="13"/>
  <c r="I8" i="13"/>
  <c r="J8" i="13" s="1"/>
  <c r="I9" i="13"/>
  <c r="I10" i="13"/>
  <c r="AA77" i="13"/>
  <c r="Z77" i="13"/>
  <c r="Y77" i="13"/>
  <c r="X77" i="13"/>
  <c r="AD17" i="13"/>
  <c r="V28" i="13"/>
  <c r="Q28" i="13"/>
  <c r="S28" i="13" s="1"/>
  <c r="I28" i="13"/>
  <c r="J28" i="13" s="1"/>
  <c r="V27" i="13"/>
  <c r="Q27" i="13"/>
  <c r="S27" i="13" s="1"/>
  <c r="I27" i="13"/>
  <c r="J27" i="13" s="1"/>
  <c r="AE27" i="13" s="1"/>
  <c r="V26" i="13"/>
  <c r="S26" i="13"/>
  <c r="AH26" i="13" s="1"/>
  <c r="Q26" i="13"/>
  <c r="I26" i="13"/>
  <c r="J26" i="13" s="1"/>
  <c r="V25" i="13"/>
  <c r="Q25" i="13"/>
  <c r="S25" i="13" s="1"/>
  <c r="I25" i="13"/>
  <c r="J25" i="13" s="1"/>
  <c r="V24" i="13"/>
  <c r="Q24" i="13"/>
  <c r="S24" i="13" s="1"/>
  <c r="I24" i="13"/>
  <c r="J24" i="13" s="1"/>
  <c r="V23" i="13"/>
  <c r="Q23" i="13"/>
  <c r="S23" i="13" s="1"/>
  <c r="I23" i="13"/>
  <c r="J23" i="13" s="1"/>
  <c r="AE23" i="13" s="1"/>
  <c r="AD22" i="13"/>
  <c r="AB22" i="13"/>
  <c r="Z22" i="13"/>
  <c r="V22" i="13"/>
  <c r="Q22" i="13"/>
  <c r="S22" i="13" s="1"/>
  <c r="I22" i="13"/>
  <c r="J22" i="13" s="1"/>
  <c r="AB21" i="13"/>
  <c r="Z21" i="13"/>
  <c r="V21" i="13"/>
  <c r="S21" i="13"/>
  <c r="AH21" i="13" s="1"/>
  <c r="Q21" i="13"/>
  <c r="I21" i="13"/>
  <c r="J21" i="13" s="1"/>
  <c r="AB20" i="13"/>
  <c r="Z20" i="13"/>
  <c r="V20" i="13"/>
  <c r="AD20" i="13" s="1"/>
  <c r="Q20" i="13"/>
  <c r="S20" i="13" s="1"/>
  <c r="J20" i="13"/>
  <c r="K20" i="13" s="1"/>
  <c r="I20" i="13"/>
  <c r="AH19" i="13"/>
  <c r="AE19" i="13"/>
  <c r="AD19" i="13"/>
  <c r="AC19" i="13"/>
  <c r="AB19" i="13"/>
  <c r="AA19" i="13"/>
  <c r="Z19" i="13"/>
  <c r="V19" i="13"/>
  <c r="S19" i="13"/>
  <c r="Q19" i="13"/>
  <c r="K19" i="13"/>
  <c r="J19" i="13"/>
  <c r="I19" i="13"/>
  <c r="AH18" i="13"/>
  <c r="AE18" i="13"/>
  <c r="AD18" i="13"/>
  <c r="AC18" i="13"/>
  <c r="AB18" i="13"/>
  <c r="AA18" i="13"/>
  <c r="Z18" i="13"/>
  <c r="V18" i="13"/>
  <c r="S18" i="13"/>
  <c r="Q18" i="13"/>
  <c r="K18" i="13"/>
  <c r="J18" i="13"/>
  <c r="I18" i="13"/>
  <c r="AH17" i="13"/>
  <c r="AE17" i="13"/>
  <c r="AB17" i="13"/>
  <c r="AA17" i="13"/>
  <c r="Z17" i="13"/>
  <c r="V17" i="13"/>
  <c r="S17" i="13"/>
  <c r="Q17" i="13"/>
  <c r="K17" i="13"/>
  <c r="J17" i="13"/>
  <c r="I17" i="13"/>
  <c r="AI16" i="13"/>
  <c r="AI17" i="13" s="1"/>
  <c r="AE16" i="13"/>
  <c r="AD16" i="13"/>
  <c r="AC16" i="13"/>
  <c r="AB16" i="13"/>
  <c r="AA16" i="13"/>
  <c r="Z16" i="13"/>
  <c r="V16" i="13"/>
  <c r="S16" i="13"/>
  <c r="Q16" i="13"/>
  <c r="K16" i="13"/>
  <c r="J16" i="13"/>
  <c r="I16" i="13"/>
  <c r="AI15" i="13"/>
  <c r="AH15" i="13"/>
  <c r="AG15" i="13"/>
  <c r="AE15" i="13"/>
  <c r="AD15" i="13"/>
  <c r="AC15" i="13"/>
  <c r="AB15" i="13"/>
  <c r="AA15" i="13"/>
  <c r="Z15" i="13"/>
  <c r="V15" i="13"/>
  <c r="S15" i="13"/>
  <c r="Q15" i="13"/>
  <c r="K15" i="13"/>
  <c r="J15" i="13"/>
  <c r="I15" i="13"/>
  <c r="AI14" i="13"/>
  <c r="AH14" i="13"/>
  <c r="AG14" i="13"/>
  <c r="AE14" i="13"/>
  <c r="AD14" i="13"/>
  <c r="AC14" i="13"/>
  <c r="AB14" i="13"/>
  <c r="AA14" i="13"/>
  <c r="Z14" i="13"/>
  <c r="V14" i="13"/>
  <c r="S14" i="13"/>
  <c r="Q14" i="13"/>
  <c r="K14" i="13"/>
  <c r="J14" i="13"/>
  <c r="I14" i="13"/>
  <c r="AI13" i="13"/>
  <c r="AH13" i="13"/>
  <c r="AG13" i="13"/>
  <c r="AE13" i="13"/>
  <c r="AD13" i="13"/>
  <c r="AC13" i="13"/>
  <c r="AB13" i="13"/>
  <c r="AA13" i="13"/>
  <c r="Z13" i="13"/>
  <c r="V13" i="13"/>
  <c r="S13" i="13"/>
  <c r="Q13" i="13"/>
  <c r="K13" i="13"/>
  <c r="J13" i="13"/>
  <c r="I13" i="13"/>
  <c r="AI12" i="13"/>
  <c r="AH12" i="13"/>
  <c r="AG12" i="13"/>
  <c r="AE12" i="13"/>
  <c r="AD12" i="13"/>
  <c r="AC12" i="13"/>
  <c r="AB12" i="13"/>
  <c r="AA12" i="13"/>
  <c r="Z12" i="13"/>
  <c r="V12" i="13"/>
  <c r="S12" i="13"/>
  <c r="Q12" i="13"/>
  <c r="K12" i="13"/>
  <c r="J12" i="13"/>
  <c r="I12" i="13"/>
  <c r="AI11" i="13"/>
  <c r="AH11" i="13"/>
  <c r="AG11" i="13"/>
  <c r="AE11" i="13"/>
  <c r="AD11" i="13"/>
  <c r="AC11" i="13"/>
  <c r="AB11" i="13"/>
  <c r="AA11" i="13"/>
  <c r="Z11" i="13"/>
  <c r="V11" i="13"/>
  <c r="S11" i="13"/>
  <c r="Q11" i="13"/>
  <c r="K11" i="13"/>
  <c r="J11" i="13"/>
  <c r="I11" i="13"/>
  <c r="AI10" i="13"/>
  <c r="AH10" i="13"/>
  <c r="AG10" i="13"/>
  <c r="AD10" i="13"/>
  <c r="AC10" i="13"/>
  <c r="AB10" i="13"/>
  <c r="Z10" i="13"/>
  <c r="V10" i="13"/>
  <c r="S10" i="13"/>
  <c r="Q10" i="13"/>
  <c r="J10" i="13"/>
  <c r="K10" i="13" s="1"/>
  <c r="AA10" i="13" s="1"/>
  <c r="AI9" i="13"/>
  <c r="AH9" i="13"/>
  <c r="AG9" i="13"/>
  <c r="AD9" i="13"/>
  <c r="AC9" i="13"/>
  <c r="AB9" i="13"/>
  <c r="Z9" i="13"/>
  <c r="V9" i="13"/>
  <c r="S9" i="13"/>
  <c r="Q9" i="13"/>
  <c r="K9" i="13"/>
  <c r="AA9" i="13" s="1"/>
  <c r="J9" i="13"/>
  <c r="AE9" i="13" s="1"/>
  <c r="C9" i="13"/>
  <c r="AI8" i="13"/>
  <c r="AH8" i="13"/>
  <c r="AG8" i="13"/>
  <c r="AD8" i="13"/>
  <c r="AC8" i="13"/>
  <c r="AB8" i="13"/>
  <c r="Z8" i="13"/>
  <c r="V8" i="13"/>
  <c r="S8" i="13"/>
  <c r="Q8" i="13"/>
  <c r="AI7" i="13"/>
  <c r="AH7" i="13"/>
  <c r="AG7" i="13"/>
  <c r="AD7" i="13"/>
  <c r="AC7" i="13"/>
  <c r="AB7" i="13"/>
  <c r="AA7" i="13"/>
  <c r="Z7" i="13"/>
  <c r="V7" i="13"/>
  <c r="S7" i="13"/>
  <c r="Q7" i="13"/>
  <c r="J7" i="13"/>
  <c r="AE7" i="13" s="1"/>
  <c r="AI6" i="13"/>
  <c r="AH6" i="13"/>
  <c r="AG6" i="13"/>
  <c r="AD6" i="13"/>
  <c r="AC6" i="13"/>
  <c r="AB6" i="13"/>
  <c r="AA6" i="13"/>
  <c r="Z6" i="13"/>
  <c r="V6" i="13"/>
  <c r="S6" i="13"/>
  <c r="Q6" i="13"/>
  <c r="K6" i="13"/>
  <c r="J6" i="13"/>
  <c r="AE6" i="13" s="1"/>
  <c r="AF6" i="13" s="1"/>
  <c r="AL6" i="13" s="1"/>
  <c r="AL5" i="13"/>
  <c r="AI5" i="13"/>
  <c r="AH5" i="13"/>
  <c r="AG5" i="13"/>
  <c r="AF5" i="13"/>
  <c r="AE5" i="13"/>
  <c r="AD5" i="13"/>
  <c r="AD39" i="13" s="1"/>
  <c r="AB5" i="13"/>
  <c r="Z5" i="13"/>
  <c r="V5" i="13"/>
  <c r="S5" i="13"/>
  <c r="Q5" i="13"/>
  <c r="K5" i="13"/>
  <c r="J5" i="13"/>
  <c r="I5" i="13"/>
  <c r="Z4" i="13"/>
  <c r="Y77" i="1"/>
  <c r="X77" i="1"/>
  <c r="V38" i="1"/>
  <c r="Q38" i="1"/>
  <c r="S38" i="1" s="1"/>
  <c r="T38" i="1" s="1"/>
  <c r="I38" i="1"/>
  <c r="J38" i="1" s="1"/>
  <c r="K38" i="1" s="1"/>
  <c r="V37" i="1"/>
  <c r="Q37" i="1"/>
  <c r="S37" i="1" s="1"/>
  <c r="I37" i="1"/>
  <c r="J37" i="1" s="1"/>
  <c r="W37" i="1" s="1"/>
  <c r="V36" i="1"/>
  <c r="Q36" i="1"/>
  <c r="S36" i="1" s="1"/>
  <c r="I36" i="1"/>
  <c r="J36" i="1" s="1"/>
  <c r="W36" i="1" s="1"/>
  <c r="V35" i="1"/>
  <c r="Q35" i="1"/>
  <c r="S35" i="1" s="1"/>
  <c r="T35" i="1" s="1"/>
  <c r="I35" i="1"/>
  <c r="J35" i="1" s="1"/>
  <c r="W35" i="1" s="1"/>
  <c r="V34" i="1"/>
  <c r="Q34" i="1"/>
  <c r="S34" i="1" s="1"/>
  <c r="AH34" i="1" s="1"/>
  <c r="I34" i="1"/>
  <c r="J34" i="1" s="1"/>
  <c r="V33" i="1"/>
  <c r="Q33" i="1"/>
  <c r="S33" i="1" s="1"/>
  <c r="T33" i="1" s="1"/>
  <c r="I33" i="1"/>
  <c r="J33" i="1" s="1"/>
  <c r="AE33" i="1" s="1"/>
  <c r="V32" i="1"/>
  <c r="Q32" i="1"/>
  <c r="S32" i="1" s="1"/>
  <c r="I32" i="1"/>
  <c r="J32" i="1" s="1"/>
  <c r="V31" i="1"/>
  <c r="Q31" i="1"/>
  <c r="S31" i="1" s="1"/>
  <c r="I31" i="1"/>
  <c r="J31" i="1" s="1"/>
  <c r="W31" i="1" s="1"/>
  <c r="V30" i="1"/>
  <c r="Q30" i="1"/>
  <c r="S30" i="1" s="1"/>
  <c r="I30" i="1"/>
  <c r="J30" i="1" s="1"/>
  <c r="K30" i="1" s="1"/>
  <c r="V29" i="1"/>
  <c r="Q29" i="1"/>
  <c r="S29" i="1" s="1"/>
  <c r="T29" i="1" s="1"/>
  <c r="I29" i="1"/>
  <c r="J29" i="1" s="1"/>
  <c r="K29" i="1" s="1"/>
  <c r="V28" i="1"/>
  <c r="Q28" i="1"/>
  <c r="S28" i="1" s="1"/>
  <c r="T28" i="1" s="1"/>
  <c r="I28" i="1"/>
  <c r="J28" i="1" s="1"/>
  <c r="AE28" i="1" s="1"/>
  <c r="V27" i="1"/>
  <c r="Q27" i="1"/>
  <c r="S27" i="1" s="1"/>
  <c r="T27" i="1" s="1"/>
  <c r="I27" i="1"/>
  <c r="J27" i="1" s="1"/>
  <c r="W27" i="1" s="1"/>
  <c r="V26" i="1"/>
  <c r="Q26" i="1"/>
  <c r="S26" i="1" s="1"/>
  <c r="T26" i="1" s="1"/>
  <c r="I26" i="1"/>
  <c r="J26" i="1" s="1"/>
  <c r="V25" i="1"/>
  <c r="Q25" i="1"/>
  <c r="S25" i="1" s="1"/>
  <c r="AH25" i="1" s="1"/>
  <c r="I25" i="1"/>
  <c r="J25" i="1" s="1"/>
  <c r="AE25" i="1" s="1"/>
  <c r="V24" i="1"/>
  <c r="Q24" i="1"/>
  <c r="S24" i="1" s="1"/>
  <c r="T24" i="1" s="1"/>
  <c r="I24" i="1"/>
  <c r="J24" i="1" s="1"/>
  <c r="V23" i="1"/>
  <c r="Q23" i="1"/>
  <c r="S23" i="1" s="1"/>
  <c r="I23" i="1"/>
  <c r="J23" i="1" s="1"/>
  <c r="K23" i="1" s="1"/>
  <c r="AB22" i="1"/>
  <c r="Z22" i="1"/>
  <c r="V22" i="1"/>
  <c r="Q22" i="1"/>
  <c r="S22" i="1" s="1"/>
  <c r="T22" i="1" s="1"/>
  <c r="I22" i="1"/>
  <c r="J22" i="1" s="1"/>
  <c r="W22" i="1" s="1"/>
  <c r="AB21" i="1"/>
  <c r="Z21" i="1"/>
  <c r="V21" i="1"/>
  <c r="Q21" i="1"/>
  <c r="S21" i="1" s="1"/>
  <c r="AH21" i="1" s="1"/>
  <c r="I21" i="1"/>
  <c r="J21" i="1" s="1"/>
  <c r="AB20" i="1"/>
  <c r="Z20" i="1"/>
  <c r="V20" i="1"/>
  <c r="Q20" i="1"/>
  <c r="S20" i="1" s="1"/>
  <c r="T20" i="1" s="1"/>
  <c r="I20" i="1"/>
  <c r="J20" i="1" s="1"/>
  <c r="AB19" i="1"/>
  <c r="Z19" i="1"/>
  <c r="V19" i="1"/>
  <c r="AD19" i="1" s="1"/>
  <c r="Q19" i="1"/>
  <c r="S19" i="1" s="1"/>
  <c r="AH19" i="1" s="1"/>
  <c r="I19" i="1"/>
  <c r="J19" i="1" s="1"/>
  <c r="AB18" i="1"/>
  <c r="Z18" i="1"/>
  <c r="V18" i="1"/>
  <c r="Q18" i="1"/>
  <c r="S18" i="1" s="1"/>
  <c r="T18" i="1" s="1"/>
  <c r="I18" i="1"/>
  <c r="J18" i="1" s="1"/>
  <c r="AE18" i="1" s="1"/>
  <c r="AB17" i="1"/>
  <c r="Z17" i="1"/>
  <c r="V17" i="1"/>
  <c r="Q17" i="1"/>
  <c r="S17" i="1" s="1"/>
  <c r="T17" i="1" s="1"/>
  <c r="I17" i="1"/>
  <c r="J17" i="1" s="1"/>
  <c r="W17" i="1" s="1"/>
  <c r="AB16" i="1"/>
  <c r="Z16" i="1"/>
  <c r="V16" i="1"/>
  <c r="Q16" i="1"/>
  <c r="S16" i="1" s="1"/>
  <c r="T16" i="1" s="1"/>
  <c r="I16" i="1"/>
  <c r="J16" i="1" s="1"/>
  <c r="AE16" i="1" s="1"/>
  <c r="AB15" i="1"/>
  <c r="Z15" i="1"/>
  <c r="V15" i="1"/>
  <c r="Q15" i="1"/>
  <c r="S15" i="1" s="1"/>
  <c r="T15" i="1" s="1"/>
  <c r="I15" i="1"/>
  <c r="J15" i="1" s="1"/>
  <c r="W15" i="1" s="1"/>
  <c r="AB14" i="1"/>
  <c r="Z14" i="1"/>
  <c r="V14" i="1"/>
  <c r="Q14" i="1"/>
  <c r="S14" i="1" s="1"/>
  <c r="AH14" i="1" s="1"/>
  <c r="I14" i="1"/>
  <c r="J14" i="1" s="1"/>
  <c r="AB13" i="1"/>
  <c r="Z13" i="1"/>
  <c r="V13" i="1"/>
  <c r="Q13" i="1"/>
  <c r="S13" i="1" s="1"/>
  <c r="T13" i="1" s="1"/>
  <c r="I13" i="1"/>
  <c r="J13" i="1" s="1"/>
  <c r="K13" i="1" s="1"/>
  <c r="AB12" i="1"/>
  <c r="Z12" i="1"/>
  <c r="V12" i="1"/>
  <c r="Q12" i="1"/>
  <c r="S12" i="1" s="1"/>
  <c r="T12" i="1" s="1"/>
  <c r="I12" i="1"/>
  <c r="J12" i="1" s="1"/>
  <c r="AB11" i="1"/>
  <c r="Z11" i="1"/>
  <c r="V11" i="1"/>
  <c r="AD11" i="1" s="1"/>
  <c r="Q11" i="1"/>
  <c r="S11" i="1" s="1"/>
  <c r="T11" i="1" s="1"/>
  <c r="I11" i="1"/>
  <c r="J11" i="1" s="1"/>
  <c r="W11" i="1" s="1"/>
  <c r="AB10" i="1"/>
  <c r="Z10" i="1"/>
  <c r="V10" i="1"/>
  <c r="Q10" i="1"/>
  <c r="S10" i="1" s="1"/>
  <c r="AH10" i="1" s="1"/>
  <c r="I10" i="1"/>
  <c r="J10" i="1" s="1"/>
  <c r="AB9" i="1"/>
  <c r="Z9" i="1"/>
  <c r="V9" i="1"/>
  <c r="Q9" i="1"/>
  <c r="S9" i="1" s="1"/>
  <c r="T9" i="1" s="1"/>
  <c r="I9" i="1"/>
  <c r="J9" i="1" s="1"/>
  <c r="AE9" i="1" s="1"/>
  <c r="C9" i="1"/>
  <c r="AB8" i="1"/>
  <c r="Z8" i="1"/>
  <c r="V8" i="1"/>
  <c r="Q8" i="1"/>
  <c r="S8" i="1" s="1"/>
  <c r="T8" i="1" s="1"/>
  <c r="I8" i="1"/>
  <c r="J8" i="1" s="1"/>
  <c r="W8" i="1" s="1"/>
  <c r="AC7" i="1"/>
  <c r="AB7" i="1"/>
  <c r="AA7" i="1"/>
  <c r="Z7" i="1"/>
  <c r="V7" i="1"/>
  <c r="Q7" i="1"/>
  <c r="S7" i="1" s="1"/>
  <c r="T7" i="1" s="1"/>
  <c r="I7" i="1"/>
  <c r="J7" i="1" s="1"/>
  <c r="AC6" i="1"/>
  <c r="AB6" i="1"/>
  <c r="AA6" i="1"/>
  <c r="Z6" i="1"/>
  <c r="V6" i="1"/>
  <c r="Q6" i="1"/>
  <c r="S6" i="1" s="1"/>
  <c r="T6" i="1" s="1"/>
  <c r="I6" i="1"/>
  <c r="J6" i="1" s="1"/>
  <c r="W6" i="1" s="1"/>
  <c r="AB5" i="1"/>
  <c r="Z5" i="1"/>
  <c r="V5" i="1"/>
  <c r="Q5" i="1"/>
  <c r="S5" i="1" s="1"/>
  <c r="T5" i="1" s="1"/>
  <c r="I5" i="1"/>
  <c r="J5" i="1" s="1"/>
  <c r="Z4" i="1"/>
  <c r="AD21" i="13" l="1"/>
  <c r="AD13" i="1"/>
  <c r="AD16" i="1"/>
  <c r="AE23" i="1"/>
  <c r="AD8" i="1"/>
  <c r="AE38" i="1"/>
  <c r="K21" i="1"/>
  <c r="W21" i="1"/>
  <c r="AE14" i="1"/>
  <c r="K14" i="1"/>
  <c r="AA14" i="1" s="1"/>
  <c r="T37" i="1"/>
  <c r="AC13" i="1" s="1"/>
  <c r="AH37" i="1"/>
  <c r="AA77" i="1"/>
  <c r="AD15" i="1"/>
  <c r="AD18" i="1"/>
  <c r="AD22" i="1"/>
  <c r="AD17" i="1"/>
  <c r="AD21" i="1"/>
  <c r="W24" i="1"/>
  <c r="AE24" i="1"/>
  <c r="K24" i="1"/>
  <c r="AH31" i="1"/>
  <c r="T31" i="1"/>
  <c r="K32" i="1"/>
  <c r="W32" i="1"/>
  <c r="AE32" i="1"/>
  <c r="AH32" i="1"/>
  <c r="T32" i="1"/>
  <c r="AC8" i="1" s="1"/>
  <c r="K10" i="1"/>
  <c r="W10" i="1"/>
  <c r="AE7" i="1"/>
  <c r="W7" i="1"/>
  <c r="K7" i="1"/>
  <c r="K19" i="1"/>
  <c r="W19" i="1"/>
  <c r="AE26" i="1"/>
  <c r="W26" i="1"/>
  <c r="AE34" i="1"/>
  <c r="W34" i="1"/>
  <c r="AH36" i="1"/>
  <c r="AC12" i="1"/>
  <c r="AE20" i="1"/>
  <c r="W20" i="1"/>
  <c r="AE5" i="1"/>
  <c r="AF5" i="1" s="1"/>
  <c r="W5" i="1"/>
  <c r="K5" i="1"/>
  <c r="AH23" i="1"/>
  <c r="T23" i="1"/>
  <c r="AE12" i="1"/>
  <c r="W12" i="1"/>
  <c r="K12" i="1"/>
  <c r="T30" i="1"/>
  <c r="AH30" i="1"/>
  <c r="K22" i="1"/>
  <c r="AD12" i="1"/>
  <c r="T25" i="1"/>
  <c r="W29" i="1"/>
  <c r="AD7" i="1"/>
  <c r="AD6" i="1"/>
  <c r="W28" i="1"/>
  <c r="W16" i="1"/>
  <c r="AE22" i="1"/>
  <c r="AE30" i="1"/>
  <c r="T34" i="1"/>
  <c r="T10" i="1"/>
  <c r="W38" i="1"/>
  <c r="W14" i="1"/>
  <c r="AD20" i="1"/>
  <c r="T21" i="1"/>
  <c r="W25" i="1"/>
  <c r="W13" i="1"/>
  <c r="K33" i="1"/>
  <c r="AD14" i="1"/>
  <c r="K16" i="1"/>
  <c r="T19" i="1"/>
  <c r="W23" i="1"/>
  <c r="W33" i="1"/>
  <c r="W9" i="1"/>
  <c r="AD5" i="1"/>
  <c r="AD9" i="1"/>
  <c r="AD10" i="1"/>
  <c r="AE13" i="1"/>
  <c r="T14" i="1"/>
  <c r="W30" i="1"/>
  <c r="W18" i="1"/>
  <c r="K15" i="1"/>
  <c r="AE15" i="1"/>
  <c r="AH12" i="1"/>
  <c r="AH5" i="1"/>
  <c r="AI5" i="1" s="1"/>
  <c r="AH9" i="1"/>
  <c r="AE27" i="1"/>
  <c r="K27" i="1"/>
  <c r="AH16" i="1"/>
  <c r="AH20" i="1"/>
  <c r="K11" i="1"/>
  <c r="AE11" i="1"/>
  <c r="AH18" i="1"/>
  <c r="K18" i="1"/>
  <c r="K20" i="1"/>
  <c r="K25" i="1"/>
  <c r="AH27" i="1"/>
  <c r="AH7" i="1"/>
  <c r="K17" i="1"/>
  <c r="AE17" i="1"/>
  <c r="AH17" i="1"/>
  <c r="K9" i="1"/>
  <c r="K34" i="1"/>
  <c r="AA10" i="1" s="1"/>
  <c r="K8" i="1"/>
  <c r="AE8" i="1"/>
  <c r="AE29" i="1"/>
  <c r="K31" i="1"/>
  <c r="AE31" i="1"/>
  <c r="AE36" i="1"/>
  <c r="K36" i="1"/>
  <c r="AC22" i="1"/>
  <c r="K26" i="1"/>
  <c r="K28" i="1"/>
  <c r="AH33" i="1"/>
  <c r="AE37" i="1"/>
  <c r="K37" i="1"/>
  <c r="AA13" i="1" s="1"/>
  <c r="AH11" i="1"/>
  <c r="AH24" i="1"/>
  <c r="AH29" i="1"/>
  <c r="AH22" i="1"/>
  <c r="K6" i="1"/>
  <c r="AE6" i="1"/>
  <c r="AH6" i="1"/>
  <c r="AH26" i="1"/>
  <c r="AH35" i="1"/>
  <c r="AH8" i="1"/>
  <c r="AH28" i="1"/>
  <c r="AE35" i="1"/>
  <c r="K35" i="1"/>
  <c r="AH38" i="1"/>
  <c r="Z77" i="1"/>
  <c r="AE10" i="1"/>
  <c r="AH13" i="1"/>
  <c r="AH15" i="1"/>
  <c r="AE19" i="1"/>
  <c r="AE21" i="1"/>
  <c r="AA5" i="13"/>
  <c r="AA39" i="13" s="1"/>
  <c r="AH28" i="13"/>
  <c r="K28" i="13"/>
  <c r="AE28" i="13"/>
  <c r="AH27" i="13"/>
  <c r="K27" i="13"/>
  <c r="AE26" i="13"/>
  <c r="K26" i="13"/>
  <c r="AH25" i="13"/>
  <c r="K25" i="13"/>
  <c r="AE25" i="13"/>
  <c r="AH24" i="13"/>
  <c r="AE24" i="13"/>
  <c r="K24" i="13"/>
  <c r="AG17" i="13"/>
  <c r="AI18" i="13"/>
  <c r="AG16" i="13"/>
  <c r="AH23" i="13"/>
  <c r="K23" i="13"/>
  <c r="AH22" i="13"/>
  <c r="K22" i="13"/>
  <c r="AA22" i="13" s="1"/>
  <c r="AE22" i="13"/>
  <c r="AF7" i="13"/>
  <c r="AL7" i="13" s="1"/>
  <c r="K8" i="13"/>
  <c r="AA8" i="13" s="1"/>
  <c r="AE8" i="13"/>
  <c r="AF8" i="13" s="1"/>
  <c r="AL8" i="13" s="1"/>
  <c r="K7" i="13"/>
  <c r="AE10" i="13"/>
  <c r="AA20" i="13"/>
  <c r="AE21" i="13"/>
  <c r="K21" i="13"/>
  <c r="AA21" i="13" s="1"/>
  <c r="AE20" i="13"/>
  <c r="AH20" i="13"/>
  <c r="AC21" i="13"/>
  <c r="AD39" i="1" l="1"/>
  <c r="AA8" i="1"/>
  <c r="AG5" i="1"/>
  <c r="AM5" i="1"/>
  <c r="AA21" i="1"/>
  <c r="AA17" i="1"/>
  <c r="AA5" i="1"/>
  <c r="AA39" i="1" s="1"/>
  <c r="AA15" i="1"/>
  <c r="T39" i="1"/>
  <c r="AC18" i="1" s="1"/>
  <c r="AA19" i="1"/>
  <c r="AA22" i="1"/>
  <c r="AA12" i="1"/>
  <c r="AF6" i="1"/>
  <c r="AF7" i="1" s="1"/>
  <c r="AA20" i="1"/>
  <c r="AC10" i="1"/>
  <c r="AA16" i="1"/>
  <c r="AC21" i="1"/>
  <c r="AA9" i="1"/>
  <c r="AA11" i="1"/>
  <c r="AC5" i="1"/>
  <c r="AC39" i="1" s="1"/>
  <c r="AC20" i="1"/>
  <c r="AI6" i="1"/>
  <c r="AA18" i="1"/>
  <c r="AC11" i="1"/>
  <c r="AC17" i="1"/>
  <c r="AC16" i="1"/>
  <c r="AC14" i="1"/>
  <c r="AC9" i="1"/>
  <c r="AC5" i="13"/>
  <c r="AC39" i="13" s="1"/>
  <c r="AI20" i="13"/>
  <c r="AI19" i="13"/>
  <c r="AG19" i="13" s="1"/>
  <c r="AG18" i="13"/>
  <c r="AC22" i="13"/>
  <c r="AF9" i="13"/>
  <c r="AF10" i="13"/>
  <c r="AC20" i="13"/>
  <c r="AC19" i="1" l="1"/>
  <c r="AC15" i="1"/>
  <c r="AG6" i="1"/>
  <c r="AM6" i="1"/>
  <c r="AI7" i="1"/>
  <c r="AM7" i="1" s="1"/>
  <c r="AF8" i="1"/>
  <c r="AG20" i="13"/>
  <c r="AI21" i="13"/>
  <c r="AL10" i="13"/>
  <c r="AF11" i="13"/>
  <c r="AL9" i="13"/>
  <c r="AF9" i="1" l="1"/>
  <c r="AG7" i="1"/>
  <c r="AI8" i="1"/>
  <c r="AM8" i="1" s="1"/>
  <c r="AI22" i="13"/>
  <c r="AG21" i="13"/>
  <c r="AL11" i="13"/>
  <c r="AF12" i="13"/>
  <c r="AG8" i="1" l="1"/>
  <c r="AI9" i="1"/>
  <c r="AM9" i="1" s="1"/>
  <c r="AF10" i="1"/>
  <c r="AI23" i="13"/>
  <c r="AG22" i="13"/>
  <c r="AL12" i="13"/>
  <c r="AF13" i="13"/>
  <c r="AF11" i="1" l="1"/>
  <c r="AG9" i="1"/>
  <c r="AI10" i="1"/>
  <c r="AM10" i="1" s="1"/>
  <c r="AI24" i="13"/>
  <c r="AG23" i="13"/>
  <c r="AL13" i="13"/>
  <c r="AF14" i="13"/>
  <c r="AF12" i="1" l="1"/>
  <c r="AG10" i="1"/>
  <c r="AI11" i="1"/>
  <c r="AM11" i="1" s="1"/>
  <c r="AI25" i="13"/>
  <c r="AG24" i="13"/>
  <c r="AF15" i="13"/>
  <c r="AL14" i="13"/>
  <c r="AG11" i="1" l="1"/>
  <c r="AI12" i="1"/>
  <c r="AM12" i="1" s="1"/>
  <c r="AF13" i="1"/>
  <c r="AI26" i="13"/>
  <c r="AG25" i="13"/>
  <c r="AL15" i="13"/>
  <c r="AF16" i="13"/>
  <c r="AG12" i="1" l="1"/>
  <c r="AI13" i="1"/>
  <c r="AM13" i="1" s="1"/>
  <c r="AF14" i="1"/>
  <c r="AI27" i="13"/>
  <c r="AG26" i="13"/>
  <c r="AF17" i="13"/>
  <c r="AL16" i="13"/>
  <c r="AF15" i="1" l="1"/>
  <c r="AG13" i="1"/>
  <c r="AI14" i="1"/>
  <c r="AM14" i="1" s="1"/>
  <c r="AI28" i="13"/>
  <c r="AG27" i="13"/>
  <c r="AL17" i="13"/>
  <c r="AF18" i="13"/>
  <c r="AG14" i="1" l="1"/>
  <c r="AI15" i="1"/>
  <c r="AM15" i="1" s="1"/>
  <c r="AF16" i="1"/>
  <c r="AG28" i="13"/>
  <c r="AF19" i="13"/>
  <c r="AL18" i="13"/>
  <c r="AG15" i="1" l="1"/>
  <c r="AI16" i="1"/>
  <c r="AM16" i="1" s="1"/>
  <c r="AF17" i="1"/>
  <c r="AL19" i="13"/>
  <c r="AF20" i="13"/>
  <c r="AF18" i="1" l="1"/>
  <c r="AG16" i="1"/>
  <c r="AI17" i="1"/>
  <c r="AM17" i="1" s="1"/>
  <c r="AL20" i="13"/>
  <c r="AF21" i="13"/>
  <c r="AG17" i="1" l="1"/>
  <c r="AI18" i="1"/>
  <c r="AM18" i="1" s="1"/>
  <c r="AF19" i="1"/>
  <c r="AL21" i="13"/>
  <c r="AF22" i="13"/>
  <c r="AF20" i="1" l="1"/>
  <c r="AG18" i="1"/>
  <c r="AI19" i="1"/>
  <c r="AM19" i="1" s="1"/>
  <c r="AL22" i="13"/>
  <c r="AF23" i="13"/>
  <c r="AG19" i="1" l="1"/>
  <c r="AI20" i="1"/>
  <c r="AM20" i="1" s="1"/>
  <c r="AF21" i="1"/>
  <c r="AL23" i="13"/>
  <c r="AF24" i="13"/>
  <c r="AF22" i="1" l="1"/>
  <c r="AG20" i="1"/>
  <c r="AI21" i="1"/>
  <c r="AM21" i="1" s="1"/>
  <c r="AF25" i="13"/>
  <c r="AL24" i="13"/>
  <c r="AG21" i="1" l="1"/>
  <c r="AI22" i="1"/>
  <c r="AM22" i="1" s="1"/>
  <c r="AF23" i="1"/>
  <c r="AF26" i="13"/>
  <c r="AL25" i="13"/>
  <c r="AF24" i="1" l="1"/>
  <c r="AG22" i="1"/>
  <c r="AI23" i="1"/>
  <c r="AM23" i="1" s="1"/>
  <c r="AL26" i="13"/>
  <c r="AF27" i="13"/>
  <c r="AG23" i="1" l="1"/>
  <c r="AI24" i="1"/>
  <c r="AM24" i="1" s="1"/>
  <c r="AF25" i="1"/>
  <c r="AL27" i="13"/>
  <c r="AF28" i="13"/>
  <c r="AF26" i="1" l="1"/>
  <c r="AG24" i="1"/>
  <c r="AI25" i="1"/>
  <c r="AM25" i="1" s="1"/>
  <c r="AL28" i="13"/>
  <c r="AG25" i="1" l="1"/>
  <c r="AI26" i="1"/>
  <c r="AM26" i="1" s="1"/>
  <c r="AF27" i="1"/>
  <c r="AF28" i="1" l="1"/>
  <c r="AG26" i="1"/>
  <c r="AI27" i="1"/>
  <c r="AM27" i="1" s="1"/>
  <c r="AG27" i="1" l="1"/>
  <c r="AI28" i="1"/>
  <c r="AM28" i="1" s="1"/>
  <c r="AF29" i="1"/>
  <c r="AF30" i="1" l="1"/>
  <c r="AG28" i="1"/>
  <c r="AI29" i="1"/>
  <c r="AM29" i="1" s="1"/>
  <c r="AF31" i="1" l="1"/>
  <c r="AG29" i="1"/>
  <c r="AI30" i="1"/>
  <c r="AM30" i="1" s="1"/>
  <c r="AF32" i="1" l="1"/>
  <c r="AG30" i="1"/>
  <c r="AI31" i="1"/>
  <c r="AM31" i="1" s="1"/>
  <c r="AG31" i="1" l="1"/>
  <c r="AI32" i="1"/>
  <c r="AM32" i="1" s="1"/>
  <c r="AF33" i="1"/>
  <c r="AF34" i="1" l="1"/>
  <c r="AG32" i="1"/>
  <c r="AI33" i="1"/>
  <c r="AM33" i="1" s="1"/>
  <c r="AG33" i="1" l="1"/>
  <c r="AI34" i="1"/>
  <c r="AM34" i="1" s="1"/>
  <c r="AF35" i="1"/>
  <c r="AG34" i="1" l="1"/>
  <c r="AI35" i="1"/>
  <c r="AM35" i="1" s="1"/>
  <c r="AF36" i="1"/>
  <c r="AF37" i="1" l="1"/>
  <c r="AG35" i="1"/>
  <c r="AI36" i="1"/>
  <c r="AM36" i="1" s="1"/>
  <c r="AG36" i="1" l="1"/>
  <c r="AI37" i="1"/>
  <c r="AM37" i="1" s="1"/>
  <c r="AF38" i="1"/>
  <c r="AG37" i="1" l="1"/>
  <c r="AI38" i="1"/>
  <c r="AM38" i="1" s="1"/>
  <c r="AG38" i="1" l="1"/>
</calcChain>
</file>

<file path=xl/sharedStrings.xml><?xml version="1.0" encoding="utf-8"?>
<sst xmlns="http://schemas.openxmlformats.org/spreadsheetml/2006/main" count="130" uniqueCount="58">
  <si>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</si>
  <si>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</si>
  <si>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</si>
  <si>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</si>
  <si>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</si>
  <si>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</si>
  <si>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</si>
  <si>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</si>
  <si>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</si>
  <si>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</si>
  <si>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</si>
  <si>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</si>
  <si>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</si>
  <si>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Cum. Volume (ml)</t>
  </si>
  <si>
    <t>TDS (g/l)</t>
  </si>
  <si>
    <t>Salt Rejection (%)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</si>
  <si>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</si>
  <si>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</si>
  <si>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</si>
  <si>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</si>
  <si>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</si>
  <si>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</si>
  <si>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</si>
  <si>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</si>
  <si>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</si>
  <si>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</si>
  <si>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</si>
  <si>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</si>
  <si>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</si>
  <si>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</si>
  <si>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</si>
  <si>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</si>
  <si>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</si>
  <si>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</si>
  <si>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</si>
  <si>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</si>
  <si>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</si>
  <si>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</si>
  <si>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</si>
  <si>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HVHP</t>
  </si>
  <si>
    <t>Volumefeed  (ml)</t>
  </si>
  <si>
    <t>Recovery (%)</t>
  </si>
  <si>
    <t>permeate Volume  (ml)</t>
  </si>
  <si>
    <t>Volume of liquid remaining in feed tank</t>
  </si>
  <si>
    <t>TSS in feed tank</t>
  </si>
  <si>
    <t>L</t>
  </si>
  <si>
    <t>g</t>
  </si>
  <si>
    <t>GVHP Volume</t>
  </si>
  <si>
    <t>HVHP Volume</t>
  </si>
  <si>
    <t>initial TSS</t>
  </si>
  <si>
    <t>-</t>
  </si>
  <si>
    <t>TSS (g/l)</t>
  </si>
  <si>
    <t>mg/L</t>
  </si>
  <si>
    <t>Flux</t>
  </si>
  <si>
    <t>Recovery</t>
  </si>
  <si>
    <t>Average flux</t>
  </si>
  <si>
    <t>µ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</si>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</sst>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16" fontId="3" fillId="0" borderId="1" xfId="0" applyNumberFormat="1" applyFont="1" applyFill="1" applyBorder="1" applyAlignment="1">
      <alignment horizontal="center"/>
    </xf>
    <xf numFmtId="0" fontId="4" fillId="0" borderId="3" xfId="0" applyFont="1" applyBorder="1"/>
    <xf numFmtId="2" fontId="1" fillId="0" borderId="3" xfId="0" applyNumberFormat="1" applyFont="1" applyBorder="1"/>
    <xf numFmtId="0" fontId="1" fillId="0" borderId="3" xfId="0" applyFont="1" applyBorder="1"/>
    <xf numFmtId="0" fontId="1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0" borderId="0" xfId="0" applyNumberFormat="1" applyFont="1"/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2" fontId="1" fillId="0" borderId="6" xfId="0" applyNumberFormat="1" applyFont="1" applyFill="1" applyBorder="1" applyAlignment="1"/>
    <xf numFmtId="0" fontId="16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/>
    <xf numFmtId="0" fontId="3" fillId="0" borderId="8" xfId="0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/>
    <xf numFmtId="0" fontId="3" fillId="0" borderId="11" xfId="0" applyFont="1" applyFill="1" applyBorder="1" applyAlignment="1">
      <alignment vertical="center"/>
    </xf>
    <xf numFmtId="2" fontId="1" fillId="0" borderId="10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2" fontId="1" fillId="0" borderId="0" xfId="0" applyNumberFormat="1" applyFont="1" applyFill="1" applyBorder="1" applyAlignment="1"/>
    <xf numFmtId="0" fontId="4" fillId="0" borderId="0" xfId="0" applyFont="1" applyBorder="1"/>
    <xf numFmtId="0" fontId="2" fillId="0" borderId="0" xfId="0" applyFont="1" applyFill="1" applyBorder="1" applyAlignment="1">
      <alignment horizontal="center"/>
    </xf>
    <xf numFmtId="0" fontId="1" fillId="2" borderId="10" xfId="0" applyFont="1" applyFill="1" applyBorder="1"/>
    <xf numFmtId="0" fontId="2" fillId="0" borderId="10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left" indent="1"/>
    </xf>
    <xf numFmtId="0" fontId="1" fillId="0" borderId="7" xfId="0" applyFont="1" applyBorder="1"/>
    <xf numFmtId="0" fontId="4" fillId="0" borderId="7" xfId="0" applyFont="1" applyFill="1" applyBorder="1" applyAlignment="1">
      <alignment horizontal="center"/>
    </xf>
    <xf numFmtId="0" fontId="4" fillId="0" borderId="4" xfId="0" applyFont="1" applyBorder="1"/>
    <xf numFmtId="2" fontId="1" fillId="0" borderId="4" xfId="0" applyNumberFormat="1" applyFont="1" applyBorder="1"/>
    <xf numFmtId="0" fontId="1" fillId="0" borderId="0" xfId="0" applyFont="1" applyBorder="1" applyAlignment="1">
      <alignment horizontal="center"/>
    </xf>
    <xf numFmtId="0" fontId="3" fillId="0" borderId="1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5" xfId="0" applyFont="1" applyBorder="1"/>
    <xf numFmtId="0" fontId="1" fillId="0" borderId="12" xfId="0" applyFont="1" applyBorder="1"/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Sheet1!$O$4:$O$37</c:f>
              <c:numCache>
                <c:formatCode>General</c:formatCode>
                <c:ptCount val="34"/>
                <c:pt idx="0">
                  <c:v>1.6964999999997428</c:v>
                </c:pt>
                <c:pt idx="1">
                  <c:v>3.3929999999998071</c:v>
                </c:pt>
                <c:pt idx="2">
                  <c:v>5.3722499999999354</c:v>
                </c:pt>
                <c:pt idx="3">
                  <c:v>7.916999999999871</c:v>
                </c:pt>
                <c:pt idx="4">
                  <c:v>8.7652499999997406</c:v>
                </c:pt>
                <c:pt idx="5">
                  <c:v>10.744499999999869</c:v>
                </c:pt>
                <c:pt idx="6">
                  <c:v>12.723749999999997</c:v>
                </c:pt>
                <c:pt idx="7">
                  <c:v>15.268499999999936</c:v>
                </c:pt>
                <c:pt idx="8">
                  <c:v>17.530499999999808</c:v>
                </c:pt>
                <c:pt idx="9">
                  <c:v>19.7925</c:v>
                </c:pt>
                <c:pt idx="10">
                  <c:v>20.923499999999937</c:v>
                </c:pt>
                <c:pt idx="11">
                  <c:v>22.619999999999997</c:v>
                </c:pt>
                <c:pt idx="12">
                  <c:v>23.185499999999806</c:v>
                </c:pt>
                <c:pt idx="13">
                  <c:v>24.881999999999866</c:v>
                </c:pt>
                <c:pt idx="14">
                  <c:v>26.01299999999981</c:v>
                </c:pt>
                <c:pt idx="15">
                  <c:v>26.578499999999934</c:v>
                </c:pt>
                <c:pt idx="16">
                  <c:v>27.709499999999871</c:v>
                </c:pt>
                <c:pt idx="17">
                  <c:v>28.274999999999999</c:v>
                </c:pt>
                <c:pt idx="18">
                  <c:v>29.97149999999974</c:v>
                </c:pt>
                <c:pt idx="19">
                  <c:v>30.536999999999871</c:v>
                </c:pt>
                <c:pt idx="20">
                  <c:v>31.102499999999999</c:v>
                </c:pt>
                <c:pt idx="21">
                  <c:v>31.667999999999807</c:v>
                </c:pt>
                <c:pt idx="22">
                  <c:v>32.233499999999935</c:v>
                </c:pt>
                <c:pt idx="23">
                  <c:v>32.798999999999744</c:v>
                </c:pt>
                <c:pt idx="24">
                  <c:v>33.364499999999872</c:v>
                </c:pt>
                <c:pt idx="25">
                  <c:v>33.93</c:v>
                </c:pt>
                <c:pt idx="26">
                  <c:v>34.212749999999744</c:v>
                </c:pt>
                <c:pt idx="27">
                  <c:v>35.060999999999936</c:v>
                </c:pt>
                <c:pt idx="28">
                  <c:v>35.343750000000007</c:v>
                </c:pt>
                <c:pt idx="29">
                  <c:v>35.909249999999815</c:v>
                </c:pt>
                <c:pt idx="30">
                  <c:v>36.757500000000007</c:v>
                </c:pt>
                <c:pt idx="31">
                  <c:v>36.757500000000007</c:v>
                </c:pt>
                <c:pt idx="32">
                  <c:v>37.040249999999752</c:v>
                </c:pt>
                <c:pt idx="33">
                  <c:v>37.888499999999951</c:v>
                </c:pt>
              </c:numCache>
            </c:numRef>
          </c:xVal>
          <c:yVal>
            <c:numRef>
              <c:f>Sheet1!$P$4:$P$37</c:f>
              <c:numCache>
                <c:formatCode>General</c:formatCode>
                <c:ptCount val="34"/>
                <c:pt idx="0">
                  <c:v>18.24193548387067</c:v>
                </c:pt>
                <c:pt idx="5">
                  <c:v>17.720737327188822</c:v>
                </c:pt>
                <c:pt idx="10">
                  <c:v>11.003072196620781</c:v>
                </c:pt>
                <c:pt idx="19">
                  <c:v>5.7704081632651372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43-418B-A873-427163C79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65663"/>
        <c:axId val="252356511"/>
      </c:scatterChart>
      <c:scatterChart>
        <c:scatterStyle val="lineMarker"/>
        <c:varyColors val="0"/>
        <c:ser>
          <c:idx val="2"/>
          <c:order val="2"/>
          <c:tx>
            <c:v>TSS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Sheet1!$M$4:$M$37</c:f>
              <c:numCache>
                <c:formatCode>General</c:formatCode>
                <c:ptCount val="34"/>
                <c:pt idx="0">
                  <c:v>2588.0500000000002</c:v>
                </c:pt>
                <c:pt idx="1">
                  <c:v>2623.23</c:v>
                </c:pt>
                <c:pt idx="2">
                  <c:v>2664.6</c:v>
                </c:pt>
                <c:pt idx="3">
                  <c:v>2716.2999999999997</c:v>
                </c:pt>
                <c:pt idx="4">
                  <c:v>2734.9100000000003</c:v>
                </c:pt>
                <c:pt idx="5">
                  <c:v>2774.2</c:v>
                </c:pt>
                <c:pt idx="6">
                  <c:v>2815.55</c:v>
                </c:pt>
                <c:pt idx="7">
                  <c:v>2867.23</c:v>
                </c:pt>
                <c:pt idx="8">
                  <c:v>2914.77</c:v>
                </c:pt>
                <c:pt idx="9">
                  <c:v>2962.32</c:v>
                </c:pt>
                <c:pt idx="10">
                  <c:v>2985.06</c:v>
                </c:pt>
                <c:pt idx="11">
                  <c:v>3020.21</c:v>
                </c:pt>
                <c:pt idx="12">
                  <c:v>3030.5499999999997</c:v>
                </c:pt>
                <c:pt idx="13">
                  <c:v>3065.71</c:v>
                </c:pt>
                <c:pt idx="14">
                  <c:v>3090.53</c:v>
                </c:pt>
                <c:pt idx="15">
                  <c:v>3100.87</c:v>
                </c:pt>
                <c:pt idx="16">
                  <c:v>3125.7000000000003</c:v>
                </c:pt>
                <c:pt idx="17">
                  <c:v>3136.05</c:v>
                </c:pt>
                <c:pt idx="18">
                  <c:v>3171.2400000000002</c:v>
                </c:pt>
                <c:pt idx="19">
                  <c:v>3183.6600000000003</c:v>
                </c:pt>
                <c:pt idx="20">
                  <c:v>3194.01</c:v>
                </c:pt>
                <c:pt idx="21">
                  <c:v>3206.44</c:v>
                </c:pt>
                <c:pt idx="22">
                  <c:v>3218.87</c:v>
                </c:pt>
                <c:pt idx="23">
                  <c:v>3229.23</c:v>
                </c:pt>
                <c:pt idx="24">
                  <c:v>3241.66</c:v>
                </c:pt>
                <c:pt idx="25">
                  <c:v>3254.1000000000004</c:v>
                </c:pt>
                <c:pt idx="26">
                  <c:v>3258.24</c:v>
                </c:pt>
                <c:pt idx="27">
                  <c:v>3276.9</c:v>
                </c:pt>
                <c:pt idx="28">
                  <c:v>3281.05</c:v>
                </c:pt>
                <c:pt idx="29">
                  <c:v>3293.49</c:v>
                </c:pt>
                <c:pt idx="30">
                  <c:v>3312.16</c:v>
                </c:pt>
                <c:pt idx="31">
                  <c:v>3312.16</c:v>
                </c:pt>
                <c:pt idx="32">
                  <c:v>3316.31</c:v>
                </c:pt>
                <c:pt idx="33">
                  <c:v>3334.99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48-41BF-A703-15F455307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67743"/>
        <c:axId val="252366911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Permeate EC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'GVHP (0,22) data'!$AG$4:$AG$41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1">
                        <c:v>1.6964999999997428</c:v>
                      </c:pt>
                      <c:pt idx="2">
                        <c:v>3.3929999999998071</c:v>
                      </c:pt>
                      <c:pt idx="3">
                        <c:v>5.3722499999999354</c:v>
                      </c:pt>
                      <c:pt idx="4">
                        <c:v>7.916999999999871</c:v>
                      </c:pt>
                      <c:pt idx="5">
                        <c:v>8.7652499999997406</c:v>
                      </c:pt>
                      <c:pt idx="6">
                        <c:v>10.744499999999869</c:v>
                      </c:pt>
                      <c:pt idx="7">
                        <c:v>12.723749999999997</c:v>
                      </c:pt>
                      <c:pt idx="8">
                        <c:v>15.268499999999936</c:v>
                      </c:pt>
                      <c:pt idx="9">
                        <c:v>17.530499999999808</c:v>
                      </c:pt>
                      <c:pt idx="10">
                        <c:v>19.7925</c:v>
                      </c:pt>
                      <c:pt idx="11">
                        <c:v>20.923499999999937</c:v>
                      </c:pt>
                      <c:pt idx="12">
                        <c:v>22.619999999999997</c:v>
                      </c:pt>
                      <c:pt idx="13">
                        <c:v>23.185499999999806</c:v>
                      </c:pt>
                      <c:pt idx="14">
                        <c:v>24.881999999999866</c:v>
                      </c:pt>
                      <c:pt idx="15">
                        <c:v>26.01299999999981</c:v>
                      </c:pt>
                      <c:pt idx="16">
                        <c:v>26.578499999999934</c:v>
                      </c:pt>
                      <c:pt idx="17">
                        <c:v>27.709499999999871</c:v>
                      </c:pt>
                      <c:pt idx="18">
                        <c:v>28.274999999999999</c:v>
                      </c:pt>
                      <c:pt idx="19">
                        <c:v>29.97149999999974</c:v>
                      </c:pt>
                      <c:pt idx="20">
                        <c:v>30.536999999999871</c:v>
                      </c:pt>
                      <c:pt idx="21">
                        <c:v>31.102499999999999</c:v>
                      </c:pt>
                      <c:pt idx="22">
                        <c:v>31.667999999999807</c:v>
                      </c:pt>
                      <c:pt idx="23">
                        <c:v>32.233499999999935</c:v>
                      </c:pt>
                      <c:pt idx="24">
                        <c:v>32.798999999999744</c:v>
                      </c:pt>
                      <c:pt idx="25">
                        <c:v>33.364499999999872</c:v>
                      </c:pt>
                      <c:pt idx="26">
                        <c:v>33.93</c:v>
                      </c:pt>
                      <c:pt idx="27">
                        <c:v>34.212749999999744</c:v>
                      </c:pt>
                      <c:pt idx="28">
                        <c:v>35.060999999999936</c:v>
                      </c:pt>
                      <c:pt idx="29">
                        <c:v>35.343750000000007</c:v>
                      </c:pt>
                      <c:pt idx="30">
                        <c:v>35.909249999999815</c:v>
                      </c:pt>
                      <c:pt idx="31">
                        <c:v>36.757500000000007</c:v>
                      </c:pt>
                      <c:pt idx="32">
                        <c:v>36.757500000000007</c:v>
                      </c:pt>
                      <c:pt idx="33">
                        <c:v>37.040249999999752</c:v>
                      </c:pt>
                      <c:pt idx="34">
                        <c:v>37.888499999999951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'GVHP (0,22) data'!$M$4:$M$41</c15:sqref>
                        </c15:formulaRef>
                      </c:ext>
                    </c:extLst>
                    <c:numCache>
                      <c:formatCode>0.00</c:formatCode>
                      <c:ptCount val="38"/>
                      <c:pt idx="0">
                        <c:v>5.12</c:v>
                      </c:pt>
                      <c:pt idx="1">
                        <c:v>4.5199999999999996</c:v>
                      </c:pt>
                      <c:pt idx="2">
                        <c:v>3.52</c:v>
                      </c:pt>
                      <c:pt idx="3">
                        <c:v>3.47</c:v>
                      </c:pt>
                      <c:pt idx="4">
                        <c:v>3.22</c:v>
                      </c:pt>
                      <c:pt idx="5">
                        <c:v>3.22</c:v>
                      </c:pt>
                      <c:pt idx="6">
                        <c:v>3.32</c:v>
                      </c:pt>
                      <c:pt idx="7">
                        <c:v>3.65</c:v>
                      </c:pt>
                      <c:pt idx="8">
                        <c:v>4.08</c:v>
                      </c:pt>
                      <c:pt idx="9">
                        <c:v>4.57</c:v>
                      </c:pt>
                      <c:pt idx="10">
                        <c:v>5.14</c:v>
                      </c:pt>
                      <c:pt idx="11">
                        <c:v>5.71</c:v>
                      </c:pt>
                      <c:pt idx="12">
                        <c:v>6.09</c:v>
                      </c:pt>
                      <c:pt idx="13">
                        <c:v>6.43</c:v>
                      </c:pt>
                      <c:pt idx="14">
                        <c:v>6.82</c:v>
                      </c:pt>
                      <c:pt idx="15">
                        <c:v>7.09</c:v>
                      </c:pt>
                      <c:pt idx="16">
                        <c:v>7.54</c:v>
                      </c:pt>
                      <c:pt idx="17">
                        <c:v>7.88</c:v>
                      </c:pt>
                      <c:pt idx="18">
                        <c:v>8.18</c:v>
                      </c:pt>
                      <c:pt idx="19">
                        <c:v>8.52</c:v>
                      </c:pt>
                      <c:pt idx="20">
                        <c:v>9.09</c:v>
                      </c:pt>
                      <c:pt idx="21">
                        <c:v>9.51</c:v>
                      </c:pt>
                      <c:pt idx="22">
                        <c:v>9.89</c:v>
                      </c:pt>
                      <c:pt idx="23">
                        <c:v>10.4</c:v>
                      </c:pt>
                      <c:pt idx="24">
                        <c:v>10.82</c:v>
                      </c:pt>
                      <c:pt idx="25" formatCode="General">
                        <c:v>11.16</c:v>
                      </c:pt>
                      <c:pt idx="26" formatCode="General">
                        <c:v>11.51</c:v>
                      </c:pt>
                      <c:pt idx="27" formatCode="General">
                        <c:v>11.95</c:v>
                      </c:pt>
                      <c:pt idx="28" formatCode="General">
                        <c:v>12.45</c:v>
                      </c:pt>
                      <c:pt idx="29" formatCode="General">
                        <c:v>12.88</c:v>
                      </c:pt>
                      <c:pt idx="30" formatCode="General">
                        <c:v>13.33</c:v>
                      </c:pt>
                      <c:pt idx="31" formatCode="General">
                        <c:v>13.82</c:v>
                      </c:pt>
                      <c:pt idx="32" formatCode="General">
                        <c:v>14.33</c:v>
                      </c:pt>
                      <c:pt idx="33" formatCode="General">
                        <c:v>15.08</c:v>
                      </c:pt>
                      <c:pt idx="34" formatCode="General">
                        <c:v>15.65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04A-4F9A-A6D4-EE18F2A3E7D7}"/>
                  </c:ext>
                </c:extLst>
              </c15:ser>
            </c15:filteredScatterSeries>
          </c:ext>
        </c:extLst>
      </c:scatterChart>
      <c:valAx>
        <c:axId val="252365663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56511"/>
        <c:crosses val="autoZero"/>
        <c:crossBetween val="midCat"/>
      </c:valAx>
      <c:valAx>
        <c:axId val="252356511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(l/m2.hr)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65663"/>
        <c:crosses val="autoZero"/>
        <c:crossBetween val="midCat"/>
        <c:majorUnit val="10"/>
      </c:valAx>
      <c:valAx>
        <c:axId val="25236691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aseline="0"/>
                  <a:t>TSS (mg/L)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67743"/>
        <c:crosses val="max"/>
        <c:crossBetween val="midCat"/>
      </c:valAx>
      <c:valAx>
        <c:axId val="252367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2366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Sheet1!$V$4:$V$27</c:f>
              <c:numCache>
                <c:formatCode>General</c:formatCode>
                <c:ptCount val="24"/>
                <c:pt idx="0">
                  <c:v>3.6757500000001935</c:v>
                </c:pt>
                <c:pt idx="1">
                  <c:v>5.6550000000000002</c:v>
                </c:pt>
                <c:pt idx="2">
                  <c:v>8.7652500000000657</c:v>
                </c:pt>
                <c:pt idx="3">
                  <c:v>11.87550000000013</c:v>
                </c:pt>
                <c:pt idx="4">
                  <c:v>15.268499999999937</c:v>
                </c:pt>
                <c:pt idx="5">
                  <c:v>16.965000000000003</c:v>
                </c:pt>
                <c:pt idx="6">
                  <c:v>21.489000000000065</c:v>
                </c:pt>
                <c:pt idx="7">
                  <c:v>24.882000000000197</c:v>
                </c:pt>
                <c:pt idx="8">
                  <c:v>24.882000000000197</c:v>
                </c:pt>
                <c:pt idx="9">
                  <c:v>26.578499999999938</c:v>
                </c:pt>
                <c:pt idx="10">
                  <c:v>31.102500000000006</c:v>
                </c:pt>
                <c:pt idx="11">
                  <c:v>35.060999999999936</c:v>
                </c:pt>
                <c:pt idx="12">
                  <c:v>36.192000000000199</c:v>
                </c:pt>
                <c:pt idx="13">
                  <c:v>37.605750000000192</c:v>
                </c:pt>
                <c:pt idx="14">
                  <c:v>40.715999999999937</c:v>
                </c:pt>
                <c:pt idx="15">
                  <c:v>42.695250000000065</c:v>
                </c:pt>
                <c:pt idx="16">
                  <c:v>45.239999999999995</c:v>
                </c:pt>
                <c:pt idx="17">
                  <c:v>46.370999999999931</c:v>
                </c:pt>
                <c:pt idx="18">
                  <c:v>48.067500000000003</c:v>
                </c:pt>
                <c:pt idx="19">
                  <c:v>49.764000000000067</c:v>
                </c:pt>
                <c:pt idx="20">
                  <c:v>49.764000000000067</c:v>
                </c:pt>
                <c:pt idx="21">
                  <c:v>52.308749999999989</c:v>
                </c:pt>
                <c:pt idx="22">
                  <c:v>52.591500000000067</c:v>
                </c:pt>
                <c:pt idx="23">
                  <c:v>55.136249999999997</c:v>
                </c:pt>
              </c:numCache>
            </c:numRef>
          </c:xVal>
          <c:yVal>
            <c:numRef>
              <c:f>Sheet1!$W$4:$W$27</c:f>
              <c:numCache>
                <c:formatCode>General</c:formatCode>
                <c:ptCount val="24"/>
                <c:pt idx="0">
                  <c:v>26.92857142857163</c:v>
                </c:pt>
                <c:pt idx="3">
                  <c:v>25.191244239631143</c:v>
                </c:pt>
                <c:pt idx="6">
                  <c:v>29.534562211981367</c:v>
                </c:pt>
                <c:pt idx="10">
                  <c:v>25.40841013824944</c:v>
                </c:pt>
                <c:pt idx="14">
                  <c:v>18.676267281105794</c:v>
                </c:pt>
                <c:pt idx="21">
                  <c:v>16.50460829493068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D8-469C-A33E-9A67DA7F6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65663"/>
        <c:axId val="252356511"/>
      </c:scatterChart>
      <c:scatterChart>
        <c:scatterStyle val="lineMarker"/>
        <c:varyColors val="0"/>
        <c:ser>
          <c:idx val="2"/>
          <c:order val="2"/>
          <c:tx>
            <c:v>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Sheet1!$V$4:$V$27</c:f>
              <c:numCache>
                <c:formatCode>General</c:formatCode>
                <c:ptCount val="24"/>
                <c:pt idx="0">
                  <c:v>3.6757500000001935</c:v>
                </c:pt>
                <c:pt idx="1">
                  <c:v>5.6550000000000002</c:v>
                </c:pt>
                <c:pt idx="2">
                  <c:v>8.7652500000000657</c:v>
                </c:pt>
                <c:pt idx="3">
                  <c:v>11.87550000000013</c:v>
                </c:pt>
                <c:pt idx="4">
                  <c:v>15.268499999999937</c:v>
                </c:pt>
                <c:pt idx="5">
                  <c:v>16.965000000000003</c:v>
                </c:pt>
                <c:pt idx="6">
                  <c:v>21.489000000000065</c:v>
                </c:pt>
                <c:pt idx="7">
                  <c:v>24.882000000000197</c:v>
                </c:pt>
                <c:pt idx="8">
                  <c:v>24.882000000000197</c:v>
                </c:pt>
                <c:pt idx="9">
                  <c:v>26.578499999999938</c:v>
                </c:pt>
                <c:pt idx="10">
                  <c:v>31.102500000000006</c:v>
                </c:pt>
                <c:pt idx="11">
                  <c:v>35.060999999999936</c:v>
                </c:pt>
                <c:pt idx="12">
                  <c:v>36.192000000000199</c:v>
                </c:pt>
                <c:pt idx="13">
                  <c:v>37.605750000000192</c:v>
                </c:pt>
                <c:pt idx="14">
                  <c:v>40.715999999999937</c:v>
                </c:pt>
                <c:pt idx="15">
                  <c:v>42.695250000000065</c:v>
                </c:pt>
                <c:pt idx="16">
                  <c:v>45.239999999999995</c:v>
                </c:pt>
                <c:pt idx="17">
                  <c:v>46.370999999999931</c:v>
                </c:pt>
                <c:pt idx="18">
                  <c:v>48.067500000000003</c:v>
                </c:pt>
                <c:pt idx="19">
                  <c:v>49.764000000000067</c:v>
                </c:pt>
                <c:pt idx="20">
                  <c:v>49.764000000000067</c:v>
                </c:pt>
                <c:pt idx="21">
                  <c:v>52.308749999999989</c:v>
                </c:pt>
                <c:pt idx="22">
                  <c:v>52.591500000000067</c:v>
                </c:pt>
                <c:pt idx="23">
                  <c:v>55.136249999999997</c:v>
                </c:pt>
              </c:numCache>
            </c:numRef>
          </c:xVal>
          <c:yVal>
            <c:numRef>
              <c:f>Sheet1!$T$4:$T$27</c:f>
              <c:numCache>
                <c:formatCode>General</c:formatCode>
                <c:ptCount val="24"/>
                <c:pt idx="0">
                  <c:v>2629.4300000000003</c:v>
                </c:pt>
                <c:pt idx="1">
                  <c:v>2670.81</c:v>
                </c:pt>
                <c:pt idx="2">
                  <c:v>2734.9100000000003</c:v>
                </c:pt>
                <c:pt idx="3">
                  <c:v>2799.01</c:v>
                </c:pt>
                <c:pt idx="4">
                  <c:v>2869.29</c:v>
                </c:pt>
                <c:pt idx="5">
                  <c:v>2902.37</c:v>
                </c:pt>
                <c:pt idx="6">
                  <c:v>2995.4</c:v>
                </c:pt>
                <c:pt idx="7">
                  <c:v>3065.71</c:v>
                </c:pt>
                <c:pt idx="8">
                  <c:v>3065.71</c:v>
                </c:pt>
                <c:pt idx="9">
                  <c:v>3100.87</c:v>
                </c:pt>
                <c:pt idx="10">
                  <c:v>3194.01</c:v>
                </c:pt>
                <c:pt idx="11">
                  <c:v>3276.9</c:v>
                </c:pt>
                <c:pt idx="12">
                  <c:v>3299.71</c:v>
                </c:pt>
                <c:pt idx="13">
                  <c:v>3328.7599999999998</c:v>
                </c:pt>
                <c:pt idx="14">
                  <c:v>3393.16</c:v>
                </c:pt>
                <c:pt idx="15">
                  <c:v>3434.7599999999998</c:v>
                </c:pt>
                <c:pt idx="16">
                  <c:v>3486.83</c:v>
                </c:pt>
                <c:pt idx="17">
                  <c:v>3509.78</c:v>
                </c:pt>
                <c:pt idx="18">
                  <c:v>3545.27</c:v>
                </c:pt>
                <c:pt idx="19">
                  <c:v>3580.82</c:v>
                </c:pt>
                <c:pt idx="20">
                  <c:v>3580.82</c:v>
                </c:pt>
                <c:pt idx="21">
                  <c:v>3635.31</c:v>
                </c:pt>
                <c:pt idx="22">
                  <c:v>3639.5</c:v>
                </c:pt>
                <c:pt idx="23">
                  <c:v>3694.1600000000003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445-42E7-8ABD-C9C06749A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34047"/>
        <c:axId val="25233903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Permeate EC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'HVHP (0,45) data'!$AG$4:$AG$28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1">
                        <c:v>3.6757500000001935</c:v>
                      </c:pt>
                      <c:pt idx="2">
                        <c:v>5.6550000000000002</c:v>
                      </c:pt>
                      <c:pt idx="3">
                        <c:v>8.7652500000000657</c:v>
                      </c:pt>
                      <c:pt idx="4">
                        <c:v>11.87550000000013</c:v>
                      </c:pt>
                      <c:pt idx="5">
                        <c:v>15.268499999999937</c:v>
                      </c:pt>
                      <c:pt idx="6">
                        <c:v>16.965000000000003</c:v>
                      </c:pt>
                      <c:pt idx="7">
                        <c:v>21.489000000000065</c:v>
                      </c:pt>
                      <c:pt idx="8">
                        <c:v>24.882000000000197</c:v>
                      </c:pt>
                      <c:pt idx="9">
                        <c:v>24.882000000000197</c:v>
                      </c:pt>
                      <c:pt idx="10">
                        <c:v>26.578499999999938</c:v>
                      </c:pt>
                      <c:pt idx="11">
                        <c:v>31.102500000000006</c:v>
                      </c:pt>
                      <c:pt idx="12">
                        <c:v>35.060999999999936</c:v>
                      </c:pt>
                      <c:pt idx="13">
                        <c:v>36.192000000000199</c:v>
                      </c:pt>
                      <c:pt idx="14">
                        <c:v>37.605750000000192</c:v>
                      </c:pt>
                      <c:pt idx="15">
                        <c:v>40.715999999999937</c:v>
                      </c:pt>
                      <c:pt idx="16">
                        <c:v>42.695250000000065</c:v>
                      </c:pt>
                      <c:pt idx="17">
                        <c:v>45.239999999999995</c:v>
                      </c:pt>
                      <c:pt idx="18">
                        <c:v>46.370999999999931</c:v>
                      </c:pt>
                      <c:pt idx="19">
                        <c:v>48.067500000000003</c:v>
                      </c:pt>
                      <c:pt idx="20">
                        <c:v>49.764000000000067</c:v>
                      </c:pt>
                      <c:pt idx="21">
                        <c:v>49.764000000000067</c:v>
                      </c:pt>
                      <c:pt idx="22">
                        <c:v>52.308749999999989</c:v>
                      </c:pt>
                      <c:pt idx="23">
                        <c:v>52.591500000000067</c:v>
                      </c:pt>
                      <c:pt idx="24">
                        <c:v>55.136249999999997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'HVHP (0,45) data'!$M$4:$M$28</c15:sqref>
                        </c15:formulaRef>
                      </c:ext>
                    </c:extLst>
                    <c:numCache>
                      <c:formatCode>0.00</c:formatCode>
                      <c:ptCount val="25"/>
                      <c:pt idx="0">
                        <c:v>4.49</c:v>
                      </c:pt>
                      <c:pt idx="1">
                        <c:v>4.3899999999999997</c:v>
                      </c:pt>
                      <c:pt idx="2">
                        <c:v>3.68</c:v>
                      </c:pt>
                      <c:pt idx="3">
                        <c:v>3</c:v>
                      </c:pt>
                      <c:pt idx="4">
                        <c:v>2.57</c:v>
                      </c:pt>
                      <c:pt idx="5">
                        <c:v>2.4500000000000002</c:v>
                      </c:pt>
                      <c:pt idx="6">
                        <c:v>2.4500000000000002</c:v>
                      </c:pt>
                      <c:pt idx="7">
                        <c:v>2.52</c:v>
                      </c:pt>
                      <c:pt idx="8">
                        <c:v>2.61</c:v>
                      </c:pt>
                      <c:pt idx="9">
                        <c:v>2.78</c:v>
                      </c:pt>
                      <c:pt idx="10">
                        <c:v>2.91</c:v>
                      </c:pt>
                      <c:pt idx="11">
                        <c:v>3.06</c:v>
                      </c:pt>
                      <c:pt idx="12">
                        <c:v>3.25</c:v>
                      </c:pt>
                      <c:pt idx="13">
                        <c:v>3.5</c:v>
                      </c:pt>
                      <c:pt idx="14">
                        <c:v>4.01</c:v>
                      </c:pt>
                      <c:pt idx="15">
                        <c:v>4.62</c:v>
                      </c:pt>
                      <c:pt idx="16">
                        <c:v>5.18</c:v>
                      </c:pt>
                      <c:pt idx="17">
                        <c:v>5.7</c:v>
                      </c:pt>
                      <c:pt idx="18">
                        <c:v>6.24</c:v>
                      </c:pt>
                      <c:pt idx="19">
                        <c:v>6.85</c:v>
                      </c:pt>
                      <c:pt idx="20">
                        <c:v>7.46</c:v>
                      </c:pt>
                      <c:pt idx="21">
                        <c:v>8.18</c:v>
                      </c:pt>
                      <c:pt idx="22">
                        <c:v>8.8800000000000008</c:v>
                      </c:pt>
                      <c:pt idx="23">
                        <c:v>9.7100000000000009</c:v>
                      </c:pt>
                      <c:pt idx="24">
                        <c:v>10.52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69F-4A5D-B6B1-456D8D40066F}"/>
                  </c:ext>
                </c:extLst>
              </c15:ser>
            </c15:filteredScatterSeries>
          </c:ext>
        </c:extLst>
      </c:scatterChart>
      <c:valAx>
        <c:axId val="2523656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56511"/>
        <c:crosses val="autoZero"/>
        <c:crossBetween val="midCat"/>
      </c:valAx>
      <c:valAx>
        <c:axId val="252356511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(l/m2.hr)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65663"/>
        <c:crosses val="autoZero"/>
        <c:crossBetween val="midCat"/>
        <c:majorUnit val="10"/>
      </c:valAx>
      <c:valAx>
        <c:axId val="252339039"/>
        <c:scaling>
          <c:orientation val="minMax"/>
          <c:max val="4000"/>
          <c:min val="2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</a:t>
                </a:r>
                <a:r>
                  <a:rPr lang="en-ZA" baseline="0"/>
                  <a:t> (mg/L</a:t>
                </a:r>
                <a:r>
                  <a:rPr lang="en-ZA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34047"/>
        <c:crosses val="max"/>
        <c:crossBetween val="midCat"/>
        <c:majorUnit val="500"/>
      </c:valAx>
      <c:valAx>
        <c:axId val="252334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2339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0.22 µm pore size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'GVHP (0,22) data'!$M$4:$M$38</c:f>
              <c:numCache>
                <c:formatCode>0.00</c:formatCode>
                <c:ptCount val="35"/>
                <c:pt idx="0">
                  <c:v>5.12</c:v>
                </c:pt>
                <c:pt idx="1">
                  <c:v>4.5199999999999996</c:v>
                </c:pt>
                <c:pt idx="2">
                  <c:v>3.52</c:v>
                </c:pt>
                <c:pt idx="3">
                  <c:v>3.47</c:v>
                </c:pt>
                <c:pt idx="4">
                  <c:v>3.22</c:v>
                </c:pt>
                <c:pt idx="5">
                  <c:v>3.22</c:v>
                </c:pt>
                <c:pt idx="6">
                  <c:v>3.32</c:v>
                </c:pt>
                <c:pt idx="7">
                  <c:v>3.65</c:v>
                </c:pt>
                <c:pt idx="8">
                  <c:v>4.08</c:v>
                </c:pt>
                <c:pt idx="9">
                  <c:v>4.57</c:v>
                </c:pt>
                <c:pt idx="10">
                  <c:v>5.14</c:v>
                </c:pt>
                <c:pt idx="11">
                  <c:v>5.71</c:v>
                </c:pt>
                <c:pt idx="12">
                  <c:v>6.09</c:v>
                </c:pt>
                <c:pt idx="13">
                  <c:v>6.43</c:v>
                </c:pt>
                <c:pt idx="14">
                  <c:v>6.82</c:v>
                </c:pt>
                <c:pt idx="15">
                  <c:v>7.09</c:v>
                </c:pt>
                <c:pt idx="16">
                  <c:v>7.54</c:v>
                </c:pt>
                <c:pt idx="17">
                  <c:v>7.88</c:v>
                </c:pt>
                <c:pt idx="18">
                  <c:v>8.18</c:v>
                </c:pt>
                <c:pt idx="19">
                  <c:v>8.52</c:v>
                </c:pt>
                <c:pt idx="20">
                  <c:v>9.09</c:v>
                </c:pt>
                <c:pt idx="21">
                  <c:v>9.51</c:v>
                </c:pt>
                <c:pt idx="22">
                  <c:v>9.89</c:v>
                </c:pt>
                <c:pt idx="23">
                  <c:v>10.4</c:v>
                </c:pt>
                <c:pt idx="24">
                  <c:v>10.82</c:v>
                </c:pt>
                <c:pt idx="25" formatCode="General">
                  <c:v>11.16</c:v>
                </c:pt>
                <c:pt idx="26" formatCode="General">
                  <c:v>11.51</c:v>
                </c:pt>
                <c:pt idx="27" formatCode="General">
                  <c:v>11.95</c:v>
                </c:pt>
                <c:pt idx="28" formatCode="General">
                  <c:v>12.45</c:v>
                </c:pt>
                <c:pt idx="29" formatCode="General">
                  <c:v>12.88</c:v>
                </c:pt>
                <c:pt idx="30" formatCode="General">
                  <c:v>13.33</c:v>
                </c:pt>
                <c:pt idx="31" formatCode="General">
                  <c:v>13.82</c:v>
                </c:pt>
                <c:pt idx="32" formatCode="General">
                  <c:v>14.33</c:v>
                </c:pt>
                <c:pt idx="33" formatCode="General">
                  <c:v>15.08</c:v>
                </c:pt>
                <c:pt idx="34" formatCode="General">
                  <c:v>15.65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68-4AB8-89CF-39090FF7E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89375"/>
        <c:axId val="252399359"/>
      </c:scatterChart>
      <c:scatterChart>
        <c:scatterStyle val="lineMarker"/>
        <c:varyColors val="0"/>
        <c:ser>
          <c:idx val="1"/>
          <c:order val="1"/>
          <c:tx>
            <c:v>0.22 µm pore size 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Sheet1!$M$4:$M$37</c:f>
              <c:numCache>
                <c:formatCode>General</c:formatCode>
                <c:ptCount val="34"/>
                <c:pt idx="0">
                  <c:v>2588.0500000000002</c:v>
                </c:pt>
                <c:pt idx="1">
                  <c:v>2623.23</c:v>
                </c:pt>
                <c:pt idx="2">
                  <c:v>2664.6</c:v>
                </c:pt>
                <c:pt idx="3">
                  <c:v>2716.2999999999997</c:v>
                </c:pt>
                <c:pt idx="4">
                  <c:v>2734.9100000000003</c:v>
                </c:pt>
                <c:pt idx="5">
                  <c:v>2774.2</c:v>
                </c:pt>
                <c:pt idx="6">
                  <c:v>2815.55</c:v>
                </c:pt>
                <c:pt idx="7">
                  <c:v>2867.23</c:v>
                </c:pt>
                <c:pt idx="8">
                  <c:v>2914.77</c:v>
                </c:pt>
                <c:pt idx="9">
                  <c:v>2962.32</c:v>
                </c:pt>
                <c:pt idx="10">
                  <c:v>2985.06</c:v>
                </c:pt>
                <c:pt idx="11">
                  <c:v>3020.21</c:v>
                </c:pt>
                <c:pt idx="12">
                  <c:v>3030.5499999999997</c:v>
                </c:pt>
                <c:pt idx="13">
                  <c:v>3065.71</c:v>
                </c:pt>
                <c:pt idx="14">
                  <c:v>3090.53</c:v>
                </c:pt>
                <c:pt idx="15">
                  <c:v>3100.87</c:v>
                </c:pt>
                <c:pt idx="16">
                  <c:v>3125.7000000000003</c:v>
                </c:pt>
                <c:pt idx="17">
                  <c:v>3136.05</c:v>
                </c:pt>
                <c:pt idx="18">
                  <c:v>3171.2400000000002</c:v>
                </c:pt>
                <c:pt idx="19">
                  <c:v>3183.6600000000003</c:v>
                </c:pt>
                <c:pt idx="20">
                  <c:v>3194.01</c:v>
                </c:pt>
                <c:pt idx="21">
                  <c:v>3206.44</c:v>
                </c:pt>
                <c:pt idx="22">
                  <c:v>3218.87</c:v>
                </c:pt>
                <c:pt idx="23">
                  <c:v>3229.23</c:v>
                </c:pt>
                <c:pt idx="24">
                  <c:v>3241.66</c:v>
                </c:pt>
                <c:pt idx="25">
                  <c:v>3254.1000000000004</c:v>
                </c:pt>
                <c:pt idx="26">
                  <c:v>3258.24</c:v>
                </c:pt>
                <c:pt idx="27">
                  <c:v>3276.9</c:v>
                </c:pt>
                <c:pt idx="28">
                  <c:v>3281.05</c:v>
                </c:pt>
                <c:pt idx="29">
                  <c:v>3293.49</c:v>
                </c:pt>
                <c:pt idx="30">
                  <c:v>3312.16</c:v>
                </c:pt>
                <c:pt idx="31">
                  <c:v>3312.16</c:v>
                </c:pt>
                <c:pt idx="32">
                  <c:v>3316.31</c:v>
                </c:pt>
                <c:pt idx="33">
                  <c:v>3334.99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88-4CE4-8C27-925D1882B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086656"/>
        <c:axId val="2092086240"/>
      </c:scatterChart>
      <c:valAx>
        <c:axId val="252389375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99359"/>
        <c:crosses val="autoZero"/>
        <c:crossBetween val="midCat"/>
      </c:valAx>
      <c:valAx>
        <c:axId val="25239935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</a:t>
                </a:r>
                <a:r>
                  <a:rPr lang="en-ZA" baseline="0"/>
                  <a:t> conductivity (µS/cm)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89375"/>
        <c:crosses val="autoZero"/>
        <c:crossBetween val="midCat"/>
      </c:valAx>
      <c:valAx>
        <c:axId val="2092086240"/>
        <c:scaling>
          <c:orientation val="minMax"/>
          <c:max val="4000"/>
          <c:min val="2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</a:t>
                </a:r>
                <a:r>
                  <a:rPr lang="en-ZA" baseline="0"/>
                  <a:t> (mg/L)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086656"/>
        <c:crosses val="max"/>
        <c:crossBetween val="midCat"/>
        <c:majorUnit val="500"/>
      </c:valAx>
      <c:valAx>
        <c:axId val="2092086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208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v>0.22 µm pore size salt rejection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'GVHP (0,22) data'!$V$4:$V$38</c:f>
              <c:numCache>
                <c:formatCode>0</c:formatCode>
                <c:ptCount val="35"/>
                <c:pt idx="1">
                  <c:v>99.982412451361867</c:v>
                </c:pt>
                <c:pt idx="2" formatCode="0.00">
                  <c:v>99.986564885496193</c:v>
                </c:pt>
                <c:pt idx="3" formatCode="0.00">
                  <c:v>99.987148148148151</c:v>
                </c:pt>
                <c:pt idx="4" formatCode="0.00">
                  <c:v>99.988290909090907</c:v>
                </c:pt>
                <c:pt idx="5" formatCode="0.00">
                  <c:v>99.988540925266904</c:v>
                </c:pt>
                <c:pt idx="6" formatCode="0.00">
                  <c:v>99.988512110726646</c:v>
                </c:pt>
                <c:pt idx="7" formatCode="0.00">
                  <c:v>99.987668918918914</c:v>
                </c:pt>
                <c:pt idx="8" formatCode="0.00">
                  <c:v>99.986534653465341</c:v>
                </c:pt>
                <c:pt idx="9" formatCode="0.00">
                  <c:v>99.98539936102236</c:v>
                </c:pt>
                <c:pt idx="10" formatCode="0.00">
                  <c:v>99.984037267080751</c:v>
                </c:pt>
                <c:pt idx="11" formatCode="0.00">
                  <c:v>99.982696969696974</c:v>
                </c:pt>
                <c:pt idx="12" formatCode="0.00">
                  <c:v>99.981820895522389</c:v>
                </c:pt>
                <c:pt idx="13" formatCode="0.00">
                  <c:v>99.980976331360949</c:v>
                </c:pt>
                <c:pt idx="14" formatCode="0.00">
                  <c:v>99.979822485207109</c:v>
                </c:pt>
                <c:pt idx="15" formatCode="0.00">
                  <c:v>99.978708708708709</c:v>
                </c:pt>
                <c:pt idx="16" formatCode="0.00">
                  <c:v>99.976941896024456</c:v>
                </c:pt>
                <c:pt idx="17" formatCode="0.00">
                  <c:v>99.97506329113925</c:v>
                </c:pt>
                <c:pt idx="18" formatCode="0.00">
                  <c:v>99.972823920265782</c:v>
                </c:pt>
                <c:pt idx="19" formatCode="0.00">
                  <c:v>99.973291536050155</c:v>
                </c:pt>
                <c:pt idx="20" formatCode="0.00">
                  <c:v>99.97318584070797</c:v>
                </c:pt>
                <c:pt idx="21" formatCode="0.00">
                  <c:v>99.971611940298516</c:v>
                </c:pt>
                <c:pt idx="22" formatCode="0.00">
                  <c:v>99.972219101123599</c:v>
                </c:pt>
                <c:pt idx="23" formatCode="0.00">
                  <c:v>99.968955223880599</c:v>
                </c:pt>
                <c:pt idx="24" formatCode="0.00">
                  <c:v>99.965974842767295</c:v>
                </c:pt>
                <c:pt idx="25" formatCode="0.00">
                  <c:v>99.964230769230767</c:v>
                </c:pt>
                <c:pt idx="26" formatCode="0.00">
                  <c:v>99.961375838926173</c:v>
                </c:pt>
                <c:pt idx="27" formatCode="0.00">
                  <c:v>99.958650519031139</c:v>
                </c:pt>
                <c:pt idx="28" formatCode="0.00">
                  <c:v>99.954562043795619</c:v>
                </c:pt>
                <c:pt idx="29" formatCode="0.00">
                  <c:v>99.951760299625477</c:v>
                </c:pt>
                <c:pt idx="30" formatCode="0.00">
                  <c:v>99.948730769230764</c:v>
                </c:pt>
                <c:pt idx="31" formatCode="0.00">
                  <c:v>99.946015625000001</c:v>
                </c:pt>
                <c:pt idx="32" formatCode="0.00">
                  <c:v>99.943582677165352</c:v>
                </c:pt>
                <c:pt idx="33" formatCode="0.00">
                  <c:v>99.9399203187251</c:v>
                </c:pt>
                <c:pt idx="34" formatCode="0.00">
                  <c:v>99.936382113821139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A4-4AE2-B13B-FB77A1349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89375"/>
        <c:axId val="25239935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GVHP EC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'GVHP (0,22) data'!$AG$4:$AG$38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1">
                        <c:v>1.6964999999997428</c:v>
                      </c:pt>
                      <c:pt idx="2">
                        <c:v>3.3929999999998071</c:v>
                      </c:pt>
                      <c:pt idx="3">
                        <c:v>5.3722499999999354</c:v>
                      </c:pt>
                      <c:pt idx="4">
                        <c:v>7.916999999999871</c:v>
                      </c:pt>
                      <c:pt idx="5">
                        <c:v>8.7652499999997406</c:v>
                      </c:pt>
                      <c:pt idx="6">
                        <c:v>10.744499999999869</c:v>
                      </c:pt>
                      <c:pt idx="7">
                        <c:v>12.723749999999997</c:v>
                      </c:pt>
                      <c:pt idx="8">
                        <c:v>15.268499999999936</c:v>
                      </c:pt>
                      <c:pt idx="9">
                        <c:v>17.530499999999808</c:v>
                      </c:pt>
                      <c:pt idx="10">
                        <c:v>19.7925</c:v>
                      </c:pt>
                      <c:pt idx="11">
                        <c:v>20.923499999999937</c:v>
                      </c:pt>
                      <c:pt idx="12">
                        <c:v>22.619999999999997</c:v>
                      </c:pt>
                      <c:pt idx="13">
                        <c:v>23.185499999999806</c:v>
                      </c:pt>
                      <c:pt idx="14">
                        <c:v>24.881999999999866</c:v>
                      </c:pt>
                      <c:pt idx="15">
                        <c:v>26.01299999999981</c:v>
                      </c:pt>
                      <c:pt idx="16">
                        <c:v>26.578499999999934</c:v>
                      </c:pt>
                      <c:pt idx="17">
                        <c:v>27.709499999999871</c:v>
                      </c:pt>
                      <c:pt idx="18">
                        <c:v>28.274999999999999</c:v>
                      </c:pt>
                      <c:pt idx="19">
                        <c:v>29.97149999999974</c:v>
                      </c:pt>
                      <c:pt idx="20">
                        <c:v>30.536999999999871</c:v>
                      </c:pt>
                      <c:pt idx="21">
                        <c:v>31.102499999999999</c:v>
                      </c:pt>
                      <c:pt idx="22">
                        <c:v>31.667999999999807</c:v>
                      </c:pt>
                      <c:pt idx="23">
                        <c:v>32.233499999999935</c:v>
                      </c:pt>
                      <c:pt idx="24">
                        <c:v>32.798999999999744</c:v>
                      </c:pt>
                      <c:pt idx="25">
                        <c:v>33.364499999999872</c:v>
                      </c:pt>
                      <c:pt idx="26">
                        <c:v>33.93</c:v>
                      </c:pt>
                      <c:pt idx="27">
                        <c:v>34.212749999999744</c:v>
                      </c:pt>
                      <c:pt idx="28">
                        <c:v>35.060999999999936</c:v>
                      </c:pt>
                      <c:pt idx="29">
                        <c:v>35.343750000000007</c:v>
                      </c:pt>
                      <c:pt idx="30">
                        <c:v>35.909249999999815</c:v>
                      </c:pt>
                      <c:pt idx="31">
                        <c:v>36.757500000000007</c:v>
                      </c:pt>
                      <c:pt idx="32">
                        <c:v>36.757500000000007</c:v>
                      </c:pt>
                      <c:pt idx="33">
                        <c:v>37.040249999999752</c:v>
                      </c:pt>
                      <c:pt idx="34">
                        <c:v>37.888499999999951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'GVHP (0,22) data'!$M$4:$M$38</c15:sqref>
                        </c15:formulaRef>
                      </c:ext>
                    </c:extLst>
                    <c:numCache>
                      <c:formatCode>0.00</c:formatCode>
                      <c:ptCount val="35"/>
                      <c:pt idx="0">
                        <c:v>5.12</c:v>
                      </c:pt>
                      <c:pt idx="1">
                        <c:v>4.5199999999999996</c:v>
                      </c:pt>
                      <c:pt idx="2">
                        <c:v>3.52</c:v>
                      </c:pt>
                      <c:pt idx="3">
                        <c:v>3.47</c:v>
                      </c:pt>
                      <c:pt idx="4">
                        <c:v>3.22</c:v>
                      </c:pt>
                      <c:pt idx="5">
                        <c:v>3.22</c:v>
                      </c:pt>
                      <c:pt idx="6">
                        <c:v>3.32</c:v>
                      </c:pt>
                      <c:pt idx="7">
                        <c:v>3.65</c:v>
                      </c:pt>
                      <c:pt idx="8">
                        <c:v>4.08</c:v>
                      </c:pt>
                      <c:pt idx="9">
                        <c:v>4.57</c:v>
                      </c:pt>
                      <c:pt idx="10">
                        <c:v>5.14</c:v>
                      </c:pt>
                      <c:pt idx="11">
                        <c:v>5.71</c:v>
                      </c:pt>
                      <c:pt idx="12">
                        <c:v>6.09</c:v>
                      </c:pt>
                      <c:pt idx="13">
                        <c:v>6.43</c:v>
                      </c:pt>
                      <c:pt idx="14">
                        <c:v>6.82</c:v>
                      </c:pt>
                      <c:pt idx="15">
                        <c:v>7.09</c:v>
                      </c:pt>
                      <c:pt idx="16">
                        <c:v>7.54</c:v>
                      </c:pt>
                      <c:pt idx="17">
                        <c:v>7.88</c:v>
                      </c:pt>
                      <c:pt idx="18">
                        <c:v>8.18</c:v>
                      </c:pt>
                      <c:pt idx="19">
                        <c:v>8.52</c:v>
                      </c:pt>
                      <c:pt idx="20">
                        <c:v>9.09</c:v>
                      </c:pt>
                      <c:pt idx="21">
                        <c:v>9.51</c:v>
                      </c:pt>
                      <c:pt idx="22">
                        <c:v>9.89</c:v>
                      </c:pt>
                      <c:pt idx="23">
                        <c:v>10.4</c:v>
                      </c:pt>
                      <c:pt idx="24">
                        <c:v>10.82</c:v>
                      </c:pt>
                      <c:pt idx="25" formatCode="General">
                        <c:v>11.16</c:v>
                      </c:pt>
                      <c:pt idx="26" formatCode="General">
                        <c:v>11.51</c:v>
                      </c:pt>
                      <c:pt idx="27" formatCode="General">
                        <c:v>11.95</c:v>
                      </c:pt>
                      <c:pt idx="28" formatCode="General">
                        <c:v>12.45</c:v>
                      </c:pt>
                      <c:pt idx="29" formatCode="General">
                        <c:v>12.88</c:v>
                      </c:pt>
                      <c:pt idx="30" formatCode="General">
                        <c:v>13.33</c:v>
                      </c:pt>
                      <c:pt idx="31" formatCode="General">
                        <c:v>13.82</c:v>
                      </c:pt>
                      <c:pt idx="32" formatCode="General">
                        <c:v>14.33</c:v>
                      </c:pt>
                      <c:pt idx="33" formatCode="General">
                        <c:v>15.08</c:v>
                      </c:pt>
                      <c:pt idx="34" formatCode="General">
                        <c:v>15.65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EA4-4AE2-B13B-FB77A13496D5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1"/>
          <c:order val="1"/>
          <c:tx>
            <c:v>0.22 µm pore size 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Sheet1!$M$4:$M$37</c:f>
              <c:numCache>
                <c:formatCode>General</c:formatCode>
                <c:ptCount val="34"/>
                <c:pt idx="0">
                  <c:v>2588.0500000000002</c:v>
                </c:pt>
                <c:pt idx="1">
                  <c:v>2623.23</c:v>
                </c:pt>
                <c:pt idx="2">
                  <c:v>2664.6</c:v>
                </c:pt>
                <c:pt idx="3">
                  <c:v>2716.2999999999997</c:v>
                </c:pt>
                <c:pt idx="4">
                  <c:v>2734.9100000000003</c:v>
                </c:pt>
                <c:pt idx="5">
                  <c:v>2774.2</c:v>
                </c:pt>
                <c:pt idx="6">
                  <c:v>2815.55</c:v>
                </c:pt>
                <c:pt idx="7">
                  <c:v>2867.23</c:v>
                </c:pt>
                <c:pt idx="8">
                  <c:v>2914.77</c:v>
                </c:pt>
                <c:pt idx="9">
                  <c:v>2962.32</c:v>
                </c:pt>
                <c:pt idx="10">
                  <c:v>2985.06</c:v>
                </c:pt>
                <c:pt idx="11">
                  <c:v>3020.21</c:v>
                </c:pt>
                <c:pt idx="12">
                  <c:v>3030.5499999999997</c:v>
                </c:pt>
                <c:pt idx="13">
                  <c:v>3065.71</c:v>
                </c:pt>
                <c:pt idx="14">
                  <c:v>3090.53</c:v>
                </c:pt>
                <c:pt idx="15">
                  <c:v>3100.87</c:v>
                </c:pt>
                <c:pt idx="16">
                  <c:v>3125.7000000000003</c:v>
                </c:pt>
                <c:pt idx="17">
                  <c:v>3136.05</c:v>
                </c:pt>
                <c:pt idx="18">
                  <c:v>3171.2400000000002</c:v>
                </c:pt>
                <c:pt idx="19">
                  <c:v>3183.6600000000003</c:v>
                </c:pt>
                <c:pt idx="20">
                  <c:v>3194.01</c:v>
                </c:pt>
                <c:pt idx="21">
                  <c:v>3206.44</c:v>
                </c:pt>
                <c:pt idx="22">
                  <c:v>3218.87</c:v>
                </c:pt>
                <c:pt idx="23">
                  <c:v>3229.23</c:v>
                </c:pt>
                <c:pt idx="24">
                  <c:v>3241.66</c:v>
                </c:pt>
                <c:pt idx="25">
                  <c:v>3254.1000000000004</c:v>
                </c:pt>
                <c:pt idx="26">
                  <c:v>3258.24</c:v>
                </c:pt>
                <c:pt idx="27">
                  <c:v>3276.9</c:v>
                </c:pt>
                <c:pt idx="28">
                  <c:v>3281.05</c:v>
                </c:pt>
                <c:pt idx="29">
                  <c:v>3293.49</c:v>
                </c:pt>
                <c:pt idx="30">
                  <c:v>3312.16</c:v>
                </c:pt>
                <c:pt idx="31">
                  <c:v>3312.16</c:v>
                </c:pt>
                <c:pt idx="32">
                  <c:v>3316.31</c:v>
                </c:pt>
                <c:pt idx="33">
                  <c:v>3334.99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A4-4AE2-B13B-FB77A1349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086656"/>
        <c:axId val="2092086240"/>
      </c:scatterChart>
      <c:valAx>
        <c:axId val="252389375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99359"/>
        <c:crosses val="autoZero"/>
        <c:crossBetween val="midCat"/>
      </c:valAx>
      <c:valAx>
        <c:axId val="252399359"/>
        <c:scaling>
          <c:orientation val="minMax"/>
          <c:max val="100"/>
          <c:min val="99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aseline="0"/>
                  <a:t>Salt Rejection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89375"/>
        <c:crosses val="autoZero"/>
        <c:crossBetween val="midCat"/>
      </c:valAx>
      <c:valAx>
        <c:axId val="2092086240"/>
        <c:scaling>
          <c:orientation val="minMax"/>
          <c:max val="4000"/>
          <c:min val="2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</a:t>
                </a:r>
                <a:r>
                  <a:rPr lang="en-ZA" baseline="0"/>
                  <a:t> (mg/L)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086656"/>
        <c:crosses val="max"/>
        <c:crossBetween val="midCat"/>
        <c:majorUnit val="500"/>
      </c:valAx>
      <c:valAx>
        <c:axId val="2092086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208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v>0.45 µm pore size salt rejection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'HVHP (0,45) data'!$AG$4:$AG$28</c:f>
              <c:numCache>
                <c:formatCode>General</c:formatCode>
                <c:ptCount val="25"/>
                <c:pt idx="1">
                  <c:v>3.6757500000001935</c:v>
                </c:pt>
                <c:pt idx="2">
                  <c:v>5.6550000000000002</c:v>
                </c:pt>
                <c:pt idx="3">
                  <c:v>8.7652500000000657</c:v>
                </c:pt>
                <c:pt idx="4">
                  <c:v>11.87550000000013</c:v>
                </c:pt>
                <c:pt idx="5">
                  <c:v>15.268499999999937</c:v>
                </c:pt>
                <c:pt idx="6">
                  <c:v>16.965000000000003</c:v>
                </c:pt>
                <c:pt idx="7">
                  <c:v>21.489000000000065</c:v>
                </c:pt>
                <c:pt idx="8">
                  <c:v>24.882000000000197</c:v>
                </c:pt>
                <c:pt idx="9">
                  <c:v>24.882000000000197</c:v>
                </c:pt>
                <c:pt idx="10">
                  <c:v>26.578499999999938</c:v>
                </c:pt>
                <c:pt idx="11">
                  <c:v>31.102500000000006</c:v>
                </c:pt>
                <c:pt idx="12">
                  <c:v>35.060999999999936</c:v>
                </c:pt>
                <c:pt idx="13">
                  <c:v>36.192000000000199</c:v>
                </c:pt>
                <c:pt idx="14">
                  <c:v>37.605750000000192</c:v>
                </c:pt>
                <c:pt idx="15">
                  <c:v>40.715999999999937</c:v>
                </c:pt>
                <c:pt idx="16">
                  <c:v>42.695250000000065</c:v>
                </c:pt>
                <c:pt idx="17">
                  <c:v>45.239999999999995</c:v>
                </c:pt>
                <c:pt idx="18">
                  <c:v>46.370999999999931</c:v>
                </c:pt>
                <c:pt idx="19">
                  <c:v>48.067500000000003</c:v>
                </c:pt>
                <c:pt idx="20">
                  <c:v>49.764000000000067</c:v>
                </c:pt>
                <c:pt idx="21">
                  <c:v>49.764000000000067</c:v>
                </c:pt>
                <c:pt idx="22">
                  <c:v>52.308749999999989</c:v>
                </c:pt>
                <c:pt idx="23">
                  <c:v>52.591500000000067</c:v>
                </c:pt>
                <c:pt idx="24">
                  <c:v>55.136249999999997</c:v>
                </c:pt>
              </c:numCache>
            </c:numRef>
          </c:xVal>
          <c:yVal>
            <c:numRef>
              <c:f>'HVHP (0,45) data'!$V$5:$V$28</c:f>
              <c:numCache>
                <c:formatCode>0.00</c:formatCode>
                <c:ptCount val="24"/>
                <c:pt idx="0" formatCode="0">
                  <c:v>99.983433962264144</c:v>
                </c:pt>
                <c:pt idx="1">
                  <c:v>99.986520146520135</c:v>
                </c:pt>
                <c:pt idx="2">
                  <c:v>99.989361702127653</c:v>
                </c:pt>
                <c:pt idx="3">
                  <c:v>99.991168384879728</c:v>
                </c:pt>
                <c:pt idx="4">
                  <c:v>99.991806020066889</c:v>
                </c:pt>
                <c:pt idx="5">
                  <c:v>99.992071197411008</c:v>
                </c:pt>
                <c:pt idx="6">
                  <c:v>99.992075471698115</c:v>
                </c:pt>
                <c:pt idx="7">
                  <c:v>99.992138554216865</c:v>
                </c:pt>
                <c:pt idx="8">
                  <c:v>99.991918604651161</c:v>
                </c:pt>
                <c:pt idx="9">
                  <c:v>99.991871508379887</c:v>
                </c:pt>
                <c:pt idx="10">
                  <c:v>99.991752021563343</c:v>
                </c:pt>
                <c:pt idx="11">
                  <c:v>99.991580310880835</c:v>
                </c:pt>
                <c:pt idx="12">
                  <c:v>99.991249999999994</c:v>
                </c:pt>
                <c:pt idx="13">
                  <c:v>99.990337349397592</c:v>
                </c:pt>
                <c:pt idx="14">
                  <c:v>99.989103773584915</c:v>
                </c:pt>
                <c:pt idx="15">
                  <c:v>99.987666666666669</c:v>
                </c:pt>
                <c:pt idx="16">
                  <c:v>99.985995085995086</c:v>
                </c:pt>
                <c:pt idx="17">
                  <c:v>99.984162436548218</c:v>
                </c:pt>
                <c:pt idx="18">
                  <c:v>99.982390745501277</c:v>
                </c:pt>
                <c:pt idx="19">
                  <c:v>99.980522193211485</c:v>
                </c:pt>
                <c:pt idx="20">
                  <c:v>99.978697916666675</c:v>
                </c:pt>
                <c:pt idx="21">
                  <c:v>99.977230769230772</c:v>
                </c:pt>
                <c:pt idx="22">
                  <c:v>99.975102564102571</c:v>
                </c:pt>
                <c:pt idx="23">
                  <c:v>99.973830845771133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CA-4590-9079-D794909E7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89375"/>
        <c:axId val="25239935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HVHP EC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'HVHP (0,45) data'!$AG$4:$AG$28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1">
                        <c:v>3.6757500000001935</c:v>
                      </c:pt>
                      <c:pt idx="2">
                        <c:v>5.6550000000000002</c:v>
                      </c:pt>
                      <c:pt idx="3">
                        <c:v>8.7652500000000657</c:v>
                      </c:pt>
                      <c:pt idx="4">
                        <c:v>11.87550000000013</c:v>
                      </c:pt>
                      <c:pt idx="5">
                        <c:v>15.268499999999937</c:v>
                      </c:pt>
                      <c:pt idx="6">
                        <c:v>16.965000000000003</c:v>
                      </c:pt>
                      <c:pt idx="7">
                        <c:v>21.489000000000065</c:v>
                      </c:pt>
                      <c:pt idx="8">
                        <c:v>24.882000000000197</c:v>
                      </c:pt>
                      <c:pt idx="9">
                        <c:v>24.882000000000197</c:v>
                      </c:pt>
                      <c:pt idx="10">
                        <c:v>26.578499999999938</c:v>
                      </c:pt>
                      <c:pt idx="11">
                        <c:v>31.102500000000006</c:v>
                      </c:pt>
                      <c:pt idx="12">
                        <c:v>35.060999999999936</c:v>
                      </c:pt>
                      <c:pt idx="13">
                        <c:v>36.192000000000199</c:v>
                      </c:pt>
                      <c:pt idx="14">
                        <c:v>37.605750000000192</c:v>
                      </c:pt>
                      <c:pt idx="15">
                        <c:v>40.715999999999937</c:v>
                      </c:pt>
                      <c:pt idx="16">
                        <c:v>42.695250000000065</c:v>
                      </c:pt>
                      <c:pt idx="17">
                        <c:v>45.239999999999995</c:v>
                      </c:pt>
                      <c:pt idx="18">
                        <c:v>46.370999999999931</c:v>
                      </c:pt>
                      <c:pt idx="19">
                        <c:v>48.067500000000003</c:v>
                      </c:pt>
                      <c:pt idx="20">
                        <c:v>49.764000000000067</c:v>
                      </c:pt>
                      <c:pt idx="21">
                        <c:v>49.764000000000067</c:v>
                      </c:pt>
                      <c:pt idx="22">
                        <c:v>52.308749999999989</c:v>
                      </c:pt>
                      <c:pt idx="23">
                        <c:v>52.591500000000067</c:v>
                      </c:pt>
                      <c:pt idx="24">
                        <c:v>55.136249999999997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'HVHP (0,45) data'!$M$4:$M$28</c15:sqref>
                        </c15:formulaRef>
                      </c:ext>
                    </c:extLst>
                    <c:numCache>
                      <c:formatCode>0.00</c:formatCode>
                      <c:ptCount val="25"/>
                      <c:pt idx="0">
                        <c:v>4.49</c:v>
                      </c:pt>
                      <c:pt idx="1">
                        <c:v>4.3899999999999997</c:v>
                      </c:pt>
                      <c:pt idx="2">
                        <c:v>3.68</c:v>
                      </c:pt>
                      <c:pt idx="3">
                        <c:v>3</c:v>
                      </c:pt>
                      <c:pt idx="4">
                        <c:v>2.57</c:v>
                      </c:pt>
                      <c:pt idx="5">
                        <c:v>2.4500000000000002</c:v>
                      </c:pt>
                      <c:pt idx="6">
                        <c:v>2.4500000000000002</c:v>
                      </c:pt>
                      <c:pt idx="7">
                        <c:v>2.52</c:v>
                      </c:pt>
                      <c:pt idx="8">
                        <c:v>2.61</c:v>
                      </c:pt>
                      <c:pt idx="9">
                        <c:v>2.78</c:v>
                      </c:pt>
                      <c:pt idx="10">
                        <c:v>2.91</c:v>
                      </c:pt>
                      <c:pt idx="11">
                        <c:v>3.06</c:v>
                      </c:pt>
                      <c:pt idx="12">
                        <c:v>3.25</c:v>
                      </c:pt>
                      <c:pt idx="13">
                        <c:v>3.5</c:v>
                      </c:pt>
                      <c:pt idx="14">
                        <c:v>4.01</c:v>
                      </c:pt>
                      <c:pt idx="15">
                        <c:v>4.62</c:v>
                      </c:pt>
                      <c:pt idx="16">
                        <c:v>5.18</c:v>
                      </c:pt>
                      <c:pt idx="17">
                        <c:v>5.7</c:v>
                      </c:pt>
                      <c:pt idx="18">
                        <c:v>6.24</c:v>
                      </c:pt>
                      <c:pt idx="19">
                        <c:v>6.85</c:v>
                      </c:pt>
                      <c:pt idx="20">
                        <c:v>7.46</c:v>
                      </c:pt>
                      <c:pt idx="21">
                        <c:v>8.18</c:v>
                      </c:pt>
                      <c:pt idx="22">
                        <c:v>8.8800000000000008</c:v>
                      </c:pt>
                      <c:pt idx="23">
                        <c:v>9.7100000000000009</c:v>
                      </c:pt>
                      <c:pt idx="24">
                        <c:v>10.52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ACA-4590-9079-D794909E743D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1"/>
          <c:order val="1"/>
          <c:tx>
            <c:v>0.45 µm pore size 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'HVHP (0,45) data'!$AG$4:$AG$28</c:f>
              <c:numCache>
                <c:formatCode>General</c:formatCode>
                <c:ptCount val="25"/>
                <c:pt idx="1">
                  <c:v>3.6757500000001935</c:v>
                </c:pt>
                <c:pt idx="2">
                  <c:v>5.6550000000000002</c:v>
                </c:pt>
                <c:pt idx="3">
                  <c:v>8.7652500000000657</c:v>
                </c:pt>
                <c:pt idx="4">
                  <c:v>11.87550000000013</c:v>
                </c:pt>
                <c:pt idx="5">
                  <c:v>15.268499999999937</c:v>
                </c:pt>
                <c:pt idx="6">
                  <c:v>16.965000000000003</c:v>
                </c:pt>
                <c:pt idx="7">
                  <c:v>21.489000000000065</c:v>
                </c:pt>
                <c:pt idx="8">
                  <c:v>24.882000000000197</c:v>
                </c:pt>
                <c:pt idx="9">
                  <c:v>24.882000000000197</c:v>
                </c:pt>
                <c:pt idx="10">
                  <c:v>26.578499999999938</c:v>
                </c:pt>
                <c:pt idx="11">
                  <c:v>31.102500000000006</c:v>
                </c:pt>
                <c:pt idx="12">
                  <c:v>35.060999999999936</c:v>
                </c:pt>
                <c:pt idx="13">
                  <c:v>36.192000000000199</c:v>
                </c:pt>
                <c:pt idx="14">
                  <c:v>37.605750000000192</c:v>
                </c:pt>
                <c:pt idx="15">
                  <c:v>40.715999999999937</c:v>
                </c:pt>
                <c:pt idx="16">
                  <c:v>42.695250000000065</c:v>
                </c:pt>
                <c:pt idx="17">
                  <c:v>45.239999999999995</c:v>
                </c:pt>
                <c:pt idx="18">
                  <c:v>46.370999999999931</c:v>
                </c:pt>
                <c:pt idx="19">
                  <c:v>48.067500000000003</c:v>
                </c:pt>
                <c:pt idx="20">
                  <c:v>49.764000000000067</c:v>
                </c:pt>
                <c:pt idx="21">
                  <c:v>49.764000000000067</c:v>
                </c:pt>
                <c:pt idx="22">
                  <c:v>52.308749999999989</c:v>
                </c:pt>
                <c:pt idx="23">
                  <c:v>52.591500000000067</c:v>
                </c:pt>
                <c:pt idx="24">
                  <c:v>55.136249999999997</c:v>
                </c:pt>
              </c:numCache>
            </c:numRef>
          </c:xVal>
          <c:yVal>
            <c:numRef>
              <c:f>Sheet1!$T$4:$T$27</c:f>
              <c:numCache>
                <c:formatCode>General</c:formatCode>
                <c:ptCount val="24"/>
                <c:pt idx="0">
                  <c:v>2629.4300000000003</c:v>
                </c:pt>
                <c:pt idx="1">
                  <c:v>2670.81</c:v>
                </c:pt>
                <c:pt idx="2">
                  <c:v>2734.9100000000003</c:v>
                </c:pt>
                <c:pt idx="3">
                  <c:v>2799.01</c:v>
                </c:pt>
                <c:pt idx="4">
                  <c:v>2869.29</c:v>
                </c:pt>
                <c:pt idx="5">
                  <c:v>2902.37</c:v>
                </c:pt>
                <c:pt idx="6">
                  <c:v>2995.4</c:v>
                </c:pt>
                <c:pt idx="7">
                  <c:v>3065.71</c:v>
                </c:pt>
                <c:pt idx="8">
                  <c:v>3065.71</c:v>
                </c:pt>
                <c:pt idx="9">
                  <c:v>3100.87</c:v>
                </c:pt>
                <c:pt idx="10">
                  <c:v>3194.01</c:v>
                </c:pt>
                <c:pt idx="11">
                  <c:v>3276.9</c:v>
                </c:pt>
                <c:pt idx="12">
                  <c:v>3299.71</c:v>
                </c:pt>
                <c:pt idx="13">
                  <c:v>3328.7599999999998</c:v>
                </c:pt>
                <c:pt idx="14">
                  <c:v>3393.16</c:v>
                </c:pt>
                <c:pt idx="15">
                  <c:v>3434.7599999999998</c:v>
                </c:pt>
                <c:pt idx="16">
                  <c:v>3486.83</c:v>
                </c:pt>
                <c:pt idx="17">
                  <c:v>3509.78</c:v>
                </c:pt>
                <c:pt idx="18">
                  <c:v>3545.27</c:v>
                </c:pt>
                <c:pt idx="19">
                  <c:v>3580.82</c:v>
                </c:pt>
                <c:pt idx="20">
                  <c:v>3580.82</c:v>
                </c:pt>
                <c:pt idx="21">
                  <c:v>3635.31</c:v>
                </c:pt>
                <c:pt idx="22">
                  <c:v>3639.5</c:v>
                </c:pt>
                <c:pt idx="23">
                  <c:v>3694.1600000000003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CA-4590-9079-D794909E7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4982144"/>
        <c:axId val="1969475376"/>
      </c:scatterChart>
      <c:valAx>
        <c:axId val="252389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99359"/>
        <c:crosses val="autoZero"/>
        <c:crossBetween val="midCat"/>
      </c:valAx>
      <c:valAx>
        <c:axId val="252399359"/>
        <c:scaling>
          <c:orientation val="minMax"/>
          <c:max val="100"/>
          <c:min val="99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Salt</a:t>
                </a:r>
                <a:r>
                  <a:rPr lang="en-ZA" baseline="0"/>
                  <a:t> Rejection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89375"/>
        <c:crosses val="autoZero"/>
        <c:crossBetween val="midCat"/>
      </c:valAx>
      <c:valAx>
        <c:axId val="1969475376"/>
        <c:scaling>
          <c:orientation val="minMax"/>
          <c:max val="4000"/>
          <c:min val="2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</a:t>
                </a:r>
                <a:r>
                  <a:rPr lang="en-ZA" baseline="0"/>
                  <a:t> (mg/L)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4982144"/>
        <c:crosses val="max"/>
        <c:crossBetween val="midCat"/>
        <c:majorUnit val="500"/>
      </c:valAx>
      <c:valAx>
        <c:axId val="1844982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6947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0.45 µm pore size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'HVHP (0,45) data'!$M$4:$M$28</c:f>
              <c:numCache>
                <c:formatCode>0.00</c:formatCode>
                <c:ptCount val="25"/>
                <c:pt idx="0">
                  <c:v>4.49</c:v>
                </c:pt>
                <c:pt idx="1">
                  <c:v>4.3899999999999997</c:v>
                </c:pt>
                <c:pt idx="2">
                  <c:v>3.68</c:v>
                </c:pt>
                <c:pt idx="3">
                  <c:v>3</c:v>
                </c:pt>
                <c:pt idx="4">
                  <c:v>2.57</c:v>
                </c:pt>
                <c:pt idx="5">
                  <c:v>2.4500000000000002</c:v>
                </c:pt>
                <c:pt idx="6">
                  <c:v>2.4500000000000002</c:v>
                </c:pt>
                <c:pt idx="7">
                  <c:v>2.52</c:v>
                </c:pt>
                <c:pt idx="8">
                  <c:v>2.61</c:v>
                </c:pt>
                <c:pt idx="9">
                  <c:v>2.78</c:v>
                </c:pt>
                <c:pt idx="10">
                  <c:v>2.91</c:v>
                </c:pt>
                <c:pt idx="11">
                  <c:v>3.06</c:v>
                </c:pt>
                <c:pt idx="12">
                  <c:v>3.25</c:v>
                </c:pt>
                <c:pt idx="13">
                  <c:v>3.5</c:v>
                </c:pt>
                <c:pt idx="14">
                  <c:v>4.01</c:v>
                </c:pt>
                <c:pt idx="15">
                  <c:v>4.62</c:v>
                </c:pt>
                <c:pt idx="16">
                  <c:v>5.18</c:v>
                </c:pt>
                <c:pt idx="17">
                  <c:v>5.7</c:v>
                </c:pt>
                <c:pt idx="18">
                  <c:v>6.24</c:v>
                </c:pt>
                <c:pt idx="19">
                  <c:v>6.85</c:v>
                </c:pt>
                <c:pt idx="20">
                  <c:v>7.46</c:v>
                </c:pt>
                <c:pt idx="21">
                  <c:v>8.18</c:v>
                </c:pt>
                <c:pt idx="22">
                  <c:v>8.8800000000000008</c:v>
                </c:pt>
                <c:pt idx="23">
                  <c:v>9.7100000000000009</c:v>
                </c:pt>
                <c:pt idx="24">
                  <c:v>10.52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6F-4933-8381-4C160299D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89375"/>
        <c:axId val="252399359"/>
      </c:scatterChart>
      <c:scatterChart>
        <c:scatterStyle val="lineMarker"/>
        <c:varyColors val="0"/>
        <c:ser>
          <c:idx val="1"/>
          <c:order val="1"/>
          <c:tx>
            <c:v>0.45 µm pore size 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'GVHP (0,22) data'!$AG$4:$AG$38</c:f>
              <c:numCache>
                <c:formatCode>General</c:formatCode>
                <c:ptCount val="35"/>
                <c:pt idx="1">
                  <c:v>1.6964999999997428</c:v>
                </c:pt>
                <c:pt idx="2">
                  <c:v>3.3929999999998071</c:v>
                </c:pt>
                <c:pt idx="3">
                  <c:v>5.3722499999999354</c:v>
                </c:pt>
                <c:pt idx="4">
                  <c:v>7.916999999999871</c:v>
                </c:pt>
                <c:pt idx="5">
                  <c:v>8.7652499999997406</c:v>
                </c:pt>
                <c:pt idx="6">
                  <c:v>10.744499999999869</c:v>
                </c:pt>
                <c:pt idx="7">
                  <c:v>12.723749999999997</c:v>
                </c:pt>
                <c:pt idx="8">
                  <c:v>15.268499999999936</c:v>
                </c:pt>
                <c:pt idx="9">
                  <c:v>17.530499999999808</c:v>
                </c:pt>
                <c:pt idx="10">
                  <c:v>19.7925</c:v>
                </c:pt>
                <c:pt idx="11">
                  <c:v>20.923499999999937</c:v>
                </c:pt>
                <c:pt idx="12">
                  <c:v>22.619999999999997</c:v>
                </c:pt>
                <c:pt idx="13">
                  <c:v>23.185499999999806</c:v>
                </c:pt>
                <c:pt idx="14">
                  <c:v>24.881999999999866</c:v>
                </c:pt>
                <c:pt idx="15">
                  <c:v>26.01299999999981</c:v>
                </c:pt>
                <c:pt idx="16">
                  <c:v>26.578499999999934</c:v>
                </c:pt>
                <c:pt idx="17">
                  <c:v>27.709499999999871</c:v>
                </c:pt>
                <c:pt idx="18">
                  <c:v>28.274999999999999</c:v>
                </c:pt>
                <c:pt idx="19">
                  <c:v>29.97149999999974</c:v>
                </c:pt>
                <c:pt idx="20">
                  <c:v>30.536999999999871</c:v>
                </c:pt>
                <c:pt idx="21">
                  <c:v>31.102499999999999</c:v>
                </c:pt>
                <c:pt idx="22">
                  <c:v>31.667999999999807</c:v>
                </c:pt>
                <c:pt idx="23">
                  <c:v>32.233499999999935</c:v>
                </c:pt>
                <c:pt idx="24">
                  <c:v>32.798999999999744</c:v>
                </c:pt>
                <c:pt idx="25">
                  <c:v>33.364499999999872</c:v>
                </c:pt>
                <c:pt idx="26">
                  <c:v>33.93</c:v>
                </c:pt>
                <c:pt idx="27">
                  <c:v>34.212749999999744</c:v>
                </c:pt>
                <c:pt idx="28">
                  <c:v>35.060999999999936</c:v>
                </c:pt>
                <c:pt idx="29">
                  <c:v>35.343750000000007</c:v>
                </c:pt>
                <c:pt idx="30">
                  <c:v>35.909249999999815</c:v>
                </c:pt>
                <c:pt idx="31">
                  <c:v>36.757500000000007</c:v>
                </c:pt>
                <c:pt idx="32">
                  <c:v>36.757500000000007</c:v>
                </c:pt>
                <c:pt idx="33">
                  <c:v>37.040249999999752</c:v>
                </c:pt>
                <c:pt idx="34">
                  <c:v>37.888499999999951</c:v>
                </c:pt>
              </c:numCache>
            </c:numRef>
          </c:xVal>
          <c:yVal>
            <c:numRef>
              <c:f>Sheet1!$T$4:$T$27</c:f>
              <c:numCache>
                <c:formatCode>General</c:formatCode>
                <c:ptCount val="24"/>
                <c:pt idx="0">
                  <c:v>2629.4300000000003</c:v>
                </c:pt>
                <c:pt idx="1">
                  <c:v>2670.81</c:v>
                </c:pt>
                <c:pt idx="2">
                  <c:v>2734.9100000000003</c:v>
                </c:pt>
                <c:pt idx="3">
                  <c:v>2799.01</c:v>
                </c:pt>
                <c:pt idx="4">
                  <c:v>2869.29</c:v>
                </c:pt>
                <c:pt idx="5">
                  <c:v>2902.37</c:v>
                </c:pt>
                <c:pt idx="6">
                  <c:v>2995.4</c:v>
                </c:pt>
                <c:pt idx="7">
                  <c:v>3065.71</c:v>
                </c:pt>
                <c:pt idx="8">
                  <c:v>3065.71</c:v>
                </c:pt>
                <c:pt idx="9">
                  <c:v>3100.87</c:v>
                </c:pt>
                <c:pt idx="10">
                  <c:v>3194.01</c:v>
                </c:pt>
                <c:pt idx="11">
                  <c:v>3276.9</c:v>
                </c:pt>
                <c:pt idx="12">
                  <c:v>3299.71</c:v>
                </c:pt>
                <c:pt idx="13">
                  <c:v>3328.7599999999998</c:v>
                </c:pt>
                <c:pt idx="14">
                  <c:v>3393.16</c:v>
                </c:pt>
                <c:pt idx="15">
                  <c:v>3434.7599999999998</c:v>
                </c:pt>
                <c:pt idx="16">
                  <c:v>3486.83</c:v>
                </c:pt>
                <c:pt idx="17">
                  <c:v>3509.78</c:v>
                </c:pt>
                <c:pt idx="18">
                  <c:v>3545.27</c:v>
                </c:pt>
                <c:pt idx="19">
                  <c:v>3580.82</c:v>
                </c:pt>
                <c:pt idx="20">
                  <c:v>3580.82</c:v>
                </c:pt>
                <c:pt idx="21">
                  <c:v>3635.31</c:v>
                </c:pt>
                <c:pt idx="22">
                  <c:v>3639.5</c:v>
                </c:pt>
                <c:pt idx="23">
                  <c:v>3694.1600000000003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6F-4933-8381-4C160299D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086656"/>
        <c:axId val="2092086240"/>
      </c:scatterChart>
      <c:valAx>
        <c:axId val="252389375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99359"/>
        <c:crosses val="autoZero"/>
        <c:crossBetween val="midCat"/>
      </c:valAx>
      <c:valAx>
        <c:axId val="25239935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</a:t>
                </a:r>
                <a:r>
                  <a:rPr lang="en-ZA" baseline="0"/>
                  <a:t> conductivity (µS/cm)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89375"/>
        <c:crosses val="autoZero"/>
        <c:crossBetween val="midCat"/>
      </c:valAx>
      <c:valAx>
        <c:axId val="2092086240"/>
        <c:scaling>
          <c:orientation val="minMax"/>
          <c:max val="4000"/>
          <c:min val="2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</a:t>
                </a:r>
                <a:r>
                  <a:rPr lang="en-ZA" baseline="0"/>
                  <a:t> (mg/L)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086656"/>
        <c:crosses val="max"/>
        <c:crossBetween val="midCat"/>
        <c:majorUnit val="500"/>
      </c:valAx>
      <c:valAx>
        <c:axId val="2092086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208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3</xdr:row>
      <xdr:rowOff>185737</xdr:rowOff>
    </xdr:from>
    <xdr:to>
      <xdr:col>9</xdr:col>
      <xdr:colOff>285750</xdr:colOff>
      <xdr:row>18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61B2A6-399E-4B4E-9547-1BD8A41A81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338667</xdr:colOff>
      <xdr:row>3</xdr:row>
      <xdr:rowOff>185208</xdr:rowOff>
    </xdr:from>
    <xdr:to>
      <xdr:col>17</xdr:col>
      <xdr:colOff>34926</xdr:colOff>
      <xdr:row>18</xdr:row>
      <xdr:rowOff>70908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C2F75F-B4F4-4073-8C85-627106BAC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102943</xdr:colOff>
      <xdr:row>21</xdr:row>
      <xdr:rowOff>42862</xdr:rowOff>
    </xdr:from>
    <xdr:to>
      <xdr:col>9</xdr:col>
      <xdr:colOff>407743</xdr:colOff>
      <xdr:row>35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6F1DF9-4751-4D01-8A35-A1989E2FB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9</xdr:col>
      <xdr:colOff>304800</xdr:colOff>
      <xdr:row>52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227A1E3-7410-47D3-A415-C4944C5B1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558362</xdr:colOff>
      <xdr:row>37</xdr:row>
      <xdr:rowOff>144517</xdr:rowOff>
    </xdr:from>
    <xdr:to>
      <xdr:col>17</xdr:col>
      <xdr:colOff>252249</xdr:colOff>
      <xdr:row>52</xdr:row>
      <xdr:rowOff>30217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DC41750-B9AD-469A-B2F1-AAA31920AF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241788</xdr:colOff>
      <xdr:row>21</xdr:row>
      <xdr:rowOff>36634</xdr:rowOff>
    </xdr:from>
    <xdr:to>
      <xdr:col>17</xdr:col>
      <xdr:colOff>546589</xdr:colOff>
      <xdr:row>35</xdr:row>
      <xdr:rowOff>112834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0A8A9C6-B853-4C36-9B50-B53FD1B33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V99"/>
  <sheetViews>
    <sheetView tabSelected="1" topLeftCell="P1" zoomScale="70" zoomScaleNormal="70" workbookViewId="0">
      <selection activeCell="AP3" sqref="AP3:AV7"/>
    </sheetView>
  </sheetViews>
  <sheetFormatPr defaultRowHeight="14.25" x14ac:dyDescent="0.2"/>
  <cols>
    <col min="1" max="1" width="1" style="4" customWidth="1"/>
    <col min="2" max="2" width="32" style="4" bestFit="1" customWidth="1"/>
    <col min="3" max="4" width="14.7109375" style="4" customWidth="1"/>
    <col min="5" max="5" width="10.7109375" style="4" customWidth="1"/>
    <col min="6" max="7" width="16.7109375" style="4" customWidth="1"/>
    <col min="8" max="8" width="16.7109375" style="47" customWidth="1"/>
    <col min="9" max="11" width="16.7109375" style="4" customWidth="1"/>
    <col min="12" max="12" width="0.5703125" style="4" customWidth="1"/>
    <col min="13" max="13" width="16.7109375" style="4" customWidth="1"/>
    <col min="14" max="15" width="16.7109375" style="4" hidden="1" customWidth="1"/>
    <col min="16" max="17" width="16.7109375" style="4" customWidth="1"/>
    <col min="18" max="18" width="16.7109375" style="4" hidden="1" customWidth="1"/>
    <col min="19" max="20" width="16.7109375" style="4" customWidth="1"/>
    <col min="21" max="21" width="16.7109375" style="4" hidden="1" customWidth="1"/>
    <col min="22" max="22" width="16.7109375" style="15" customWidth="1"/>
    <col min="23" max="23" width="16.7109375" style="4" customWidth="1"/>
    <col min="24" max="30" width="18.7109375" style="4" hidden="1" customWidth="1"/>
    <col min="31" max="31" width="25.140625" style="4" bestFit="1" customWidth="1"/>
    <col min="32" max="32" width="26.140625" style="4" bestFit="1" customWidth="1"/>
    <col min="33" max="33" width="18.7109375" style="4" customWidth="1"/>
    <col min="34" max="34" width="25.140625" style="4" bestFit="1" customWidth="1"/>
    <col min="35" max="35" width="26.140625" style="4" bestFit="1" customWidth="1"/>
    <col min="36" max="38" width="9.140625" style="18"/>
    <col min="39" max="42" width="9.140625" style="4"/>
    <col min="43" max="44" width="16.28515625" style="4" bestFit="1" customWidth="1"/>
    <col min="45" max="45" width="12.42578125" style="4" bestFit="1" customWidth="1"/>
    <col min="46" max="46" width="11.140625" style="4" bestFit="1" customWidth="1"/>
    <col min="47" max="47" width="9.28515625" style="4" bestFit="1" customWidth="1"/>
    <col min="48" max="16384" width="9.140625" style="4"/>
  </cols>
  <sheetData>
    <row r="1" spans="1:48" x14ac:dyDescent="0.2">
      <c r="A1" s="1"/>
      <c r="B1" s="1"/>
      <c r="C1" s="1"/>
      <c r="D1" s="1"/>
      <c r="E1" s="2"/>
      <c r="F1" s="2"/>
      <c r="G1" s="1"/>
      <c r="H1" s="4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17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  <c r="AK1" s="2"/>
      <c r="AL1" s="103"/>
      <c r="AM1" s="3"/>
      <c r="AN1" s="3"/>
      <c r="AO1" s="3"/>
    </row>
    <row r="2" spans="1:48" ht="18" x14ac:dyDescent="0.25">
      <c r="A2" s="1"/>
      <c r="B2" s="9" t="s">
        <v>27</v>
      </c>
      <c r="C2" s="19"/>
      <c r="D2" s="5"/>
      <c r="E2" s="59" t="s">
        <v>12</v>
      </c>
      <c r="F2" s="25"/>
      <c r="G2" s="62" t="s">
        <v>10</v>
      </c>
      <c r="H2" s="62"/>
      <c r="I2" s="62"/>
      <c r="J2" s="62"/>
      <c r="K2" s="62"/>
      <c r="L2" s="52"/>
      <c r="M2" s="62" t="s">
        <v>11</v>
      </c>
      <c r="N2" s="62"/>
      <c r="O2" s="62"/>
      <c r="P2" s="62"/>
      <c r="Q2" s="62"/>
      <c r="R2" s="62"/>
      <c r="S2" s="62"/>
      <c r="T2" s="62"/>
      <c r="U2" s="62"/>
      <c r="V2" s="62"/>
      <c r="W2" s="55">
        <f>4000-J2</f>
        <v>4000</v>
      </c>
      <c r="X2" s="59" t="s">
        <v>31</v>
      </c>
      <c r="Y2" s="60" t="s">
        <v>7</v>
      </c>
      <c r="Z2" s="58" t="s">
        <v>32</v>
      </c>
      <c r="AA2" s="58"/>
      <c r="AB2" s="58" t="s">
        <v>33</v>
      </c>
      <c r="AC2" s="58"/>
      <c r="AD2" s="13"/>
      <c r="AE2" s="25"/>
      <c r="AF2" s="25"/>
      <c r="AG2" s="25"/>
      <c r="AH2" s="32"/>
      <c r="AI2" s="98"/>
      <c r="AJ2" s="103"/>
      <c r="AR2" s="57"/>
      <c r="AS2" s="57"/>
    </row>
    <row r="3" spans="1:48" ht="20.100000000000001" customHeight="1" x14ac:dyDescent="0.35">
      <c r="A3" s="1"/>
      <c r="B3" s="6"/>
      <c r="C3" s="7"/>
      <c r="D3" s="5"/>
      <c r="E3" s="59"/>
      <c r="F3" s="51" t="s">
        <v>7</v>
      </c>
      <c r="G3" s="51" t="s">
        <v>8</v>
      </c>
      <c r="H3" s="43" t="s">
        <v>9</v>
      </c>
      <c r="I3" s="51" t="s">
        <v>16</v>
      </c>
      <c r="J3" s="51" t="s">
        <v>17</v>
      </c>
      <c r="K3" s="51" t="s">
        <v>18</v>
      </c>
      <c r="L3" s="51"/>
      <c r="M3" s="60" t="s">
        <v>19</v>
      </c>
      <c r="N3" s="60"/>
      <c r="O3" s="60"/>
      <c r="P3" s="51" t="s">
        <v>28</v>
      </c>
      <c r="Q3" s="51" t="s">
        <v>20</v>
      </c>
      <c r="R3" s="51" t="s">
        <v>30</v>
      </c>
      <c r="S3" s="51" t="s">
        <v>21</v>
      </c>
      <c r="T3" s="51" t="s">
        <v>22</v>
      </c>
      <c r="U3" s="51" t="s">
        <v>14</v>
      </c>
      <c r="V3" s="51" t="s">
        <v>15</v>
      </c>
      <c r="W3" s="18"/>
      <c r="X3" s="59"/>
      <c r="Y3" s="60"/>
      <c r="Z3" s="30" t="s">
        <v>8</v>
      </c>
      <c r="AA3" s="30" t="s">
        <v>18</v>
      </c>
      <c r="AB3" s="16" t="s">
        <v>19</v>
      </c>
      <c r="AC3" s="30" t="s">
        <v>22</v>
      </c>
      <c r="AD3" s="30" t="s">
        <v>15</v>
      </c>
      <c r="AE3" s="30" t="s">
        <v>40</v>
      </c>
      <c r="AF3" s="30" t="s">
        <v>13</v>
      </c>
      <c r="AG3" s="30" t="s">
        <v>41</v>
      </c>
      <c r="AH3" s="30" t="s">
        <v>42</v>
      </c>
      <c r="AI3" s="99" t="s">
        <v>13</v>
      </c>
      <c r="AJ3" s="103"/>
      <c r="AP3" s="2"/>
      <c r="AQ3" s="2"/>
      <c r="AR3" s="2"/>
      <c r="AS3" s="2"/>
      <c r="AT3" s="2"/>
      <c r="AU3" s="2"/>
      <c r="AV3" s="2"/>
    </row>
    <row r="4" spans="1:48" ht="20.100000000000001" customHeight="1" x14ac:dyDescent="0.25">
      <c r="A4" s="1"/>
      <c r="B4" s="9" t="s">
        <v>2</v>
      </c>
      <c r="C4" s="10" t="s">
        <v>38</v>
      </c>
      <c r="D4" s="5"/>
      <c r="E4" s="59"/>
      <c r="F4" s="44">
        <v>0</v>
      </c>
      <c r="G4" s="40">
        <v>25</v>
      </c>
      <c r="H4" s="40">
        <v>416.1</v>
      </c>
      <c r="I4" s="50"/>
      <c r="J4" s="50"/>
      <c r="K4" s="50"/>
      <c r="L4" s="50"/>
      <c r="M4" s="40">
        <v>5.12</v>
      </c>
      <c r="N4" s="40"/>
      <c r="O4" s="40"/>
      <c r="P4" s="40">
        <v>424.6</v>
      </c>
      <c r="Q4" s="50"/>
      <c r="R4" s="50"/>
      <c r="S4" s="50"/>
      <c r="T4" s="50"/>
      <c r="U4" s="40"/>
      <c r="V4" s="38"/>
      <c r="W4" s="2"/>
      <c r="X4" s="59"/>
      <c r="Y4" s="29">
        <v>0</v>
      </c>
      <c r="Z4" s="33" t="e">
        <f>AVERAGE(G4,G28,#REF!)</f>
        <v>#REF!</v>
      </c>
      <c r="AA4" s="34">
        <v>0</v>
      </c>
      <c r="AB4" s="26">
        <v>0</v>
      </c>
      <c r="AC4" s="34">
        <v>0</v>
      </c>
      <c r="AD4" s="13">
        <v>0</v>
      </c>
      <c r="AE4" s="35">
        <v>0</v>
      </c>
      <c r="AF4" s="36">
        <v>0</v>
      </c>
      <c r="AG4" s="36"/>
      <c r="AH4" s="35">
        <v>0</v>
      </c>
      <c r="AI4" s="100">
        <v>0</v>
      </c>
      <c r="AJ4" s="104"/>
      <c r="AK4" s="105"/>
      <c r="AP4" s="2"/>
      <c r="AQ4" s="107"/>
      <c r="AR4" s="107"/>
      <c r="AS4" s="107"/>
      <c r="AT4" s="107"/>
      <c r="AU4" s="108"/>
      <c r="AV4" s="2"/>
    </row>
    <row r="5" spans="1:48" ht="20.100000000000001" customHeight="1" x14ac:dyDescent="0.25">
      <c r="A5" s="1"/>
      <c r="B5" s="9" t="s">
        <v>23</v>
      </c>
      <c r="C5" s="10">
        <v>4.3400000000000001E-3</v>
      </c>
      <c r="D5" s="5"/>
      <c r="E5" s="59"/>
      <c r="F5" s="44">
        <v>60</v>
      </c>
      <c r="G5" s="40">
        <v>25.7</v>
      </c>
      <c r="H5" s="40">
        <v>415.8</v>
      </c>
      <c r="I5" s="50">
        <f t="shared" ref="I5:I38" si="0">(H4-H5)*10</f>
        <v>3.0000000000001137</v>
      </c>
      <c r="J5" s="50">
        <f>I5*$C$11</f>
        <v>64.92000000000246</v>
      </c>
      <c r="K5" s="50">
        <f>(J5/1000)/((1/6)*$C$5)</f>
        <v>89.751152073736122</v>
      </c>
      <c r="L5" s="50"/>
      <c r="M5" s="40">
        <v>4.5199999999999996</v>
      </c>
      <c r="N5" s="40"/>
      <c r="O5" s="40"/>
      <c r="P5" s="40">
        <v>424.9</v>
      </c>
      <c r="Q5" s="50">
        <f>-(P4-P5)*10</f>
        <v>2.9999999999995453</v>
      </c>
      <c r="R5" s="50"/>
      <c r="S5" s="50">
        <f>Q5*$C$12</f>
        <v>67.859999999989711</v>
      </c>
      <c r="T5" s="50">
        <f>(S5/1000)/($C$5)</f>
        <v>15.635944700458458</v>
      </c>
      <c r="U5" s="63"/>
      <c r="V5" s="45">
        <f>(1-((M5/1000)/G5))*100</f>
        <v>99.982412451361867</v>
      </c>
      <c r="W5" s="55">
        <f>4000-J5</f>
        <v>3935.0799999999977</v>
      </c>
      <c r="X5" s="59"/>
      <c r="Y5" s="29">
        <v>30</v>
      </c>
      <c r="Z5" s="33">
        <f t="shared" ref="Z5:Z22" si="1">AVERAGE(G5,G29,G65)</f>
        <v>28.45</v>
      </c>
      <c r="AA5" s="34">
        <f>AVERAGE(K5,K29,K65)</f>
        <v>89.751152073727624</v>
      </c>
      <c r="AB5" s="26" t="e">
        <f>AVERAGE(O5,O29,O65)</f>
        <v>#DIV/0!</v>
      </c>
      <c r="AC5" s="34">
        <f>AVERAGE(T5,T29,T65)</f>
        <v>10.42396313363996</v>
      </c>
      <c r="AD5" s="26">
        <f t="shared" ref="AD5:AD22" si="2">AVERAGE(V5,V29,V65)</f>
        <v>99.973321610296324</v>
      </c>
      <c r="AE5" s="35">
        <f t="shared" ref="AE5:AE51" si="3">J5</f>
        <v>64.92000000000246</v>
      </c>
      <c r="AF5" s="13">
        <f>AE5+AF4</f>
        <v>64.92000000000246</v>
      </c>
      <c r="AG5" s="13">
        <f>(AI5/$C$23)*100</f>
        <v>1.6964999999997428</v>
      </c>
      <c r="AH5" s="35">
        <f t="shared" ref="AH5:AH51" si="4">S5</f>
        <v>67.859999999989711</v>
      </c>
      <c r="AI5" s="101">
        <f>AH5+AI4</f>
        <v>67.859999999989711</v>
      </c>
      <c r="AJ5" s="104"/>
      <c r="AK5" s="105"/>
      <c r="AM5" s="4">
        <f>4000-AI5</f>
        <v>3932.1400000000103</v>
      </c>
      <c r="AP5" s="2"/>
      <c r="AQ5" s="107"/>
      <c r="AR5" s="107"/>
      <c r="AS5" s="107"/>
      <c r="AT5" s="107"/>
      <c r="AU5" s="108"/>
      <c r="AV5" s="2"/>
    </row>
    <row r="6" spans="1:48" ht="20.100000000000001" customHeight="1" x14ac:dyDescent="0.25">
      <c r="A6" s="1"/>
      <c r="B6" s="6"/>
      <c r="C6" s="7"/>
      <c r="D6" s="5"/>
      <c r="E6" s="59"/>
      <c r="F6" s="44">
        <v>120</v>
      </c>
      <c r="G6" s="40">
        <v>26.2</v>
      </c>
      <c r="H6" s="40">
        <v>415.3</v>
      </c>
      <c r="I6" s="50">
        <f t="shared" si="0"/>
        <v>5</v>
      </c>
      <c r="J6" s="50">
        <f t="shared" ref="J6:J38" si="5">I6*$C$11</f>
        <v>108.2</v>
      </c>
      <c r="K6" s="50">
        <f t="shared" ref="K6:K38" si="6">(J6/1000)/((1/6)*$C$5)</f>
        <v>149.58525345622121</v>
      </c>
      <c r="L6" s="50"/>
      <c r="M6" s="40">
        <v>3.52</v>
      </c>
      <c r="N6" s="40"/>
      <c r="O6" s="40"/>
      <c r="P6" s="40">
        <v>425.2</v>
      </c>
      <c r="Q6" s="50">
        <f t="shared" ref="Q6:Q38" si="7">-(P5-P6)*10</f>
        <v>3.0000000000001137</v>
      </c>
      <c r="R6" s="50"/>
      <c r="S6" s="50">
        <f>Q6*$C$12</f>
        <v>67.860000000002572</v>
      </c>
      <c r="T6" s="50">
        <f t="shared" ref="T6:T38" si="8">(S6/1000)/($C$5)</f>
        <v>15.635944700461421</v>
      </c>
      <c r="U6" s="63"/>
      <c r="V6" s="38">
        <f>(1-((M6/1000)/G6))*100</f>
        <v>99.986564885496193</v>
      </c>
      <c r="W6" s="55">
        <f t="shared" ref="W6:W38" si="9">4000-J6</f>
        <v>3891.8</v>
      </c>
      <c r="X6" s="59"/>
      <c r="Y6" s="29">
        <v>60</v>
      </c>
      <c r="Z6" s="33">
        <f t="shared" si="1"/>
        <v>28</v>
      </c>
      <c r="AA6" s="34" t="e">
        <f>AVERAGE(K6,K30,#REF!)</f>
        <v>#REF!</v>
      </c>
      <c r="AB6" s="26" t="e">
        <f>AVERAGE(O6,O30,O97)</f>
        <v>#DIV/0!</v>
      </c>
      <c r="AC6" s="34" t="e">
        <f>AVERAGE(T6,T30,#REF!)</f>
        <v>#REF!</v>
      </c>
      <c r="AD6" s="26">
        <f t="shared" si="2"/>
        <v>99.97397036221119</v>
      </c>
      <c r="AE6" s="35">
        <f t="shared" si="3"/>
        <v>108.2</v>
      </c>
      <c r="AF6" s="13">
        <f t="shared" ref="AF6:AF67" si="10">AE6+AF5</f>
        <v>173.12000000000245</v>
      </c>
      <c r="AG6" s="13">
        <f t="shared" ref="AG6:AG67" si="11">(AI6/$C$23)*100</f>
        <v>3.3929999999998071</v>
      </c>
      <c r="AH6" s="35">
        <f t="shared" si="4"/>
        <v>67.860000000002572</v>
      </c>
      <c r="AI6" s="101">
        <f t="shared" ref="AI6:AI67" si="12">AH6+AI5</f>
        <v>135.7199999999923</v>
      </c>
      <c r="AJ6" s="104"/>
      <c r="AK6" s="105"/>
      <c r="AM6" s="4">
        <f t="shared" ref="AM6:AM38" si="13">4000-AI6</f>
        <v>3864.2800000000079</v>
      </c>
      <c r="AP6" s="2"/>
      <c r="AQ6" s="2"/>
      <c r="AR6" s="2"/>
      <c r="AS6" s="2"/>
      <c r="AT6" s="2"/>
      <c r="AU6" s="2"/>
      <c r="AV6" s="2"/>
    </row>
    <row r="7" spans="1:48" ht="20.100000000000001" customHeight="1" x14ac:dyDescent="0.25">
      <c r="A7" s="1"/>
      <c r="B7" s="9" t="s">
        <v>24</v>
      </c>
      <c r="C7" s="10">
        <v>60</v>
      </c>
      <c r="D7" s="5"/>
      <c r="E7" s="59"/>
      <c r="F7" s="44">
        <v>180</v>
      </c>
      <c r="G7" s="40">
        <v>27</v>
      </c>
      <c r="H7" s="40">
        <v>414.75</v>
      </c>
      <c r="I7" s="50">
        <f t="shared" si="0"/>
        <v>5.5000000000001137</v>
      </c>
      <c r="J7" s="50">
        <f t="shared" si="5"/>
        <v>119.02000000000247</v>
      </c>
      <c r="K7" s="50">
        <f t="shared" si="6"/>
        <v>164.54377880184674</v>
      </c>
      <c r="L7" s="50"/>
      <c r="M7" s="40">
        <v>3.47</v>
      </c>
      <c r="N7" s="40"/>
      <c r="O7" s="40"/>
      <c r="P7" s="40">
        <v>425.55</v>
      </c>
      <c r="Q7" s="50">
        <f t="shared" si="7"/>
        <v>3.5000000000002274</v>
      </c>
      <c r="R7" s="50"/>
      <c r="S7" s="50">
        <f t="shared" ref="S7:S38" si="14">Q7*$C$12</f>
        <v>79.170000000005146</v>
      </c>
      <c r="T7" s="50">
        <f t="shared" si="8"/>
        <v>18.241935483872155</v>
      </c>
      <c r="U7" s="63"/>
      <c r="V7" s="38">
        <f>(1-((M7/1000)/G7))*100</f>
        <v>99.987148148148151</v>
      </c>
      <c r="W7" s="55">
        <f t="shared" si="9"/>
        <v>3880.9799999999977</v>
      </c>
      <c r="X7" s="59"/>
      <c r="Y7" s="29">
        <v>90</v>
      </c>
      <c r="Z7" s="33">
        <f t="shared" si="1"/>
        <v>27.95</v>
      </c>
      <c r="AA7" s="34" t="e">
        <f>AVERAGE(K7,K31,#REF!)</f>
        <v>#REF!</v>
      </c>
      <c r="AB7" s="26" t="e">
        <f>AVERAGE(O7,O31,O98)</f>
        <v>#DIV/0!</v>
      </c>
      <c r="AC7" s="34" t="e">
        <f>AVERAGE(T7,T31,#REF!)</f>
        <v>#REF!</v>
      </c>
      <c r="AD7" s="26">
        <f t="shared" si="2"/>
        <v>99.972899333589652</v>
      </c>
      <c r="AE7" s="35">
        <f t="shared" si="3"/>
        <v>119.02000000000247</v>
      </c>
      <c r="AF7" s="13">
        <f t="shared" si="10"/>
        <v>292.14000000000493</v>
      </c>
      <c r="AG7" s="13">
        <f t="shared" si="11"/>
        <v>5.3722499999999354</v>
      </c>
      <c r="AH7" s="35">
        <f t="shared" si="4"/>
        <v>79.170000000005146</v>
      </c>
      <c r="AI7" s="101">
        <f t="shared" si="12"/>
        <v>214.88999999999743</v>
      </c>
      <c r="AJ7" s="104"/>
      <c r="AK7" s="105"/>
      <c r="AM7" s="4">
        <f t="shared" si="13"/>
        <v>3785.1100000000024</v>
      </c>
      <c r="AP7" s="2"/>
      <c r="AQ7" s="2"/>
      <c r="AR7" s="2"/>
      <c r="AS7" s="2"/>
      <c r="AT7" s="2"/>
      <c r="AU7" s="2"/>
      <c r="AV7" s="2"/>
    </row>
    <row r="8" spans="1:48" ht="20.100000000000001" customHeight="1" x14ac:dyDescent="0.25">
      <c r="A8" s="1"/>
      <c r="B8" s="9" t="s">
        <v>25</v>
      </c>
      <c r="C8" s="10">
        <v>10</v>
      </c>
      <c r="D8" s="5"/>
      <c r="E8" s="59"/>
      <c r="F8" s="44">
        <v>240</v>
      </c>
      <c r="G8" s="40">
        <v>27.5</v>
      </c>
      <c r="H8" s="40">
        <v>414.2</v>
      </c>
      <c r="I8" s="50">
        <f t="shared" si="0"/>
        <v>5.5000000000001137</v>
      </c>
      <c r="J8" s="50">
        <f t="shared" si="5"/>
        <v>119.02000000000247</v>
      </c>
      <c r="K8" s="50">
        <f t="shared" si="6"/>
        <v>164.54377880184674</v>
      </c>
      <c r="L8" s="50"/>
      <c r="M8" s="40">
        <v>3.22</v>
      </c>
      <c r="N8" s="40"/>
      <c r="O8" s="40"/>
      <c r="P8" s="40">
        <v>426</v>
      </c>
      <c r="Q8" s="50">
        <f t="shared" si="7"/>
        <v>4.4999999999998863</v>
      </c>
      <c r="R8" s="50"/>
      <c r="S8" s="50">
        <f t="shared" si="14"/>
        <v>101.78999999999743</v>
      </c>
      <c r="T8" s="50">
        <f t="shared" si="8"/>
        <v>23.453917050690652</v>
      </c>
      <c r="U8" s="63"/>
      <c r="V8" s="38">
        <f>(1-((M8/1000)/G8))*100</f>
        <v>99.988290909090907</v>
      </c>
      <c r="W8" s="55">
        <f t="shared" si="9"/>
        <v>3880.9799999999977</v>
      </c>
      <c r="X8" s="59"/>
      <c r="Y8" s="29">
        <v>120</v>
      </c>
      <c r="Z8" s="33">
        <f t="shared" si="1"/>
        <v>27.45</v>
      </c>
      <c r="AA8" s="34">
        <f>AVERAGE(K8,K32,K99)</f>
        <v>127.14746543778293</v>
      </c>
      <c r="AB8" s="26" t="e">
        <f>AVERAGE(O8,O32,O99)</f>
        <v>#DIV/0!</v>
      </c>
      <c r="AC8" s="34">
        <f>AVERAGE(T8,T32,T99)</f>
        <v>15.635944700461422</v>
      </c>
      <c r="AD8" s="26">
        <f t="shared" si="2"/>
        <v>99.97142647644327</v>
      </c>
      <c r="AE8" s="35">
        <f t="shared" si="3"/>
        <v>119.02000000000247</v>
      </c>
      <c r="AF8" s="13">
        <f t="shared" si="10"/>
        <v>411.16000000000741</v>
      </c>
      <c r="AG8" s="13">
        <f t="shared" si="11"/>
        <v>7.916999999999871</v>
      </c>
      <c r="AH8" s="35">
        <f t="shared" si="4"/>
        <v>101.78999999999743</v>
      </c>
      <c r="AI8" s="101">
        <f t="shared" si="12"/>
        <v>316.67999999999483</v>
      </c>
      <c r="AJ8" s="104"/>
      <c r="AK8" s="105"/>
      <c r="AM8" s="4">
        <f t="shared" si="13"/>
        <v>3683.3200000000052</v>
      </c>
    </row>
    <row r="9" spans="1:48" ht="20.100000000000001" customHeight="1" x14ac:dyDescent="0.25">
      <c r="A9" s="1"/>
      <c r="B9" s="9" t="s">
        <v>26</v>
      </c>
      <c r="C9" s="10">
        <f>C7-C8</f>
        <v>50</v>
      </c>
      <c r="D9" s="5"/>
      <c r="E9" s="59"/>
      <c r="F9" s="44">
        <v>300</v>
      </c>
      <c r="G9" s="40">
        <v>28.1</v>
      </c>
      <c r="H9" s="40">
        <v>413.6</v>
      </c>
      <c r="I9" s="50">
        <f t="shared" si="0"/>
        <v>5.9999999999996589</v>
      </c>
      <c r="J9" s="50">
        <f t="shared" si="5"/>
        <v>129.83999999999261</v>
      </c>
      <c r="K9" s="50">
        <f t="shared" si="6"/>
        <v>179.50230414745522</v>
      </c>
      <c r="L9" s="50"/>
      <c r="M9" s="40">
        <v>3.22</v>
      </c>
      <c r="N9" s="40"/>
      <c r="O9" s="40"/>
      <c r="P9" s="40">
        <v>426.15</v>
      </c>
      <c r="Q9" s="50">
        <f t="shared" si="7"/>
        <v>1.4999999999997726</v>
      </c>
      <c r="R9" s="50"/>
      <c r="S9" s="50">
        <f t="shared" si="14"/>
        <v>33.929999999994855</v>
      </c>
      <c r="T9" s="50">
        <f t="shared" si="8"/>
        <v>7.8179723502292289</v>
      </c>
      <c r="U9" s="63"/>
      <c r="V9" s="38">
        <f t="shared" ref="V9:V38" si="15">(1-((M9/1000)/G9))*100</f>
        <v>99.988540925266904</v>
      </c>
      <c r="W9" s="55">
        <f t="shared" si="9"/>
        <v>3870.1600000000076</v>
      </c>
      <c r="X9" s="59"/>
      <c r="Y9" s="29">
        <v>150</v>
      </c>
      <c r="Z9" s="33">
        <f t="shared" si="1"/>
        <v>27.4</v>
      </c>
      <c r="AA9" s="34">
        <f t="shared" ref="AA9:AA22" si="16">AVERAGE(K9,K33,K69)</f>
        <v>127.14746543778291</v>
      </c>
      <c r="AB9" s="26" t="e">
        <f t="shared" ref="AB9:AB22" si="17">AVERAGE(O9,O33,O69)</f>
        <v>#DIV/0!</v>
      </c>
      <c r="AC9" s="34">
        <f t="shared" ref="AC9:AC22" si="18">AVERAGE(T9,T33,T69)</f>
        <v>5.21198156681998</v>
      </c>
      <c r="AD9" s="26">
        <f t="shared" si="2"/>
        <v>99.97015061244619</v>
      </c>
      <c r="AE9" s="35">
        <f t="shared" si="3"/>
        <v>129.83999999999261</v>
      </c>
      <c r="AF9" s="13">
        <f t="shared" si="10"/>
        <v>541</v>
      </c>
      <c r="AG9" s="13">
        <f t="shared" si="11"/>
        <v>8.7652499999997406</v>
      </c>
      <c r="AH9" s="35">
        <f t="shared" si="4"/>
        <v>33.929999999994855</v>
      </c>
      <c r="AI9" s="101">
        <f t="shared" si="12"/>
        <v>350.60999999998967</v>
      </c>
      <c r="AJ9" s="104"/>
      <c r="AK9" s="105"/>
      <c r="AM9" s="4">
        <f t="shared" si="13"/>
        <v>3649.3900000000103</v>
      </c>
    </row>
    <row r="10" spans="1:48" ht="20.100000000000001" customHeight="1" x14ac:dyDescent="0.25">
      <c r="A10" s="1"/>
      <c r="B10" s="6"/>
      <c r="C10" s="7"/>
      <c r="D10" s="5"/>
      <c r="E10" s="59"/>
      <c r="F10" s="44">
        <v>360</v>
      </c>
      <c r="G10" s="70">
        <v>28.9</v>
      </c>
      <c r="H10" s="70">
        <v>413.05</v>
      </c>
      <c r="I10" s="50">
        <f t="shared" si="0"/>
        <v>5.5000000000001137</v>
      </c>
      <c r="J10" s="50">
        <f t="shared" si="5"/>
        <v>119.02000000000247</v>
      </c>
      <c r="K10" s="50">
        <f t="shared" si="6"/>
        <v>164.54377880184674</v>
      </c>
      <c r="L10" s="50"/>
      <c r="M10" s="70">
        <v>3.32</v>
      </c>
      <c r="N10" s="70"/>
      <c r="O10" s="70"/>
      <c r="P10" s="70">
        <v>426.5</v>
      </c>
      <c r="Q10" s="50">
        <f t="shared" si="7"/>
        <v>3.5000000000002274</v>
      </c>
      <c r="R10" s="50"/>
      <c r="S10" s="50">
        <f t="shared" si="14"/>
        <v>79.170000000005146</v>
      </c>
      <c r="T10" s="50">
        <f t="shared" si="8"/>
        <v>18.241935483872155</v>
      </c>
      <c r="U10" s="63"/>
      <c r="V10" s="38">
        <f t="shared" si="15"/>
        <v>99.988512110726646</v>
      </c>
      <c r="W10" s="55">
        <f t="shared" si="9"/>
        <v>3880.9799999999977</v>
      </c>
      <c r="X10" s="59"/>
      <c r="Y10" s="29">
        <v>180</v>
      </c>
      <c r="Z10" s="33">
        <f t="shared" si="1"/>
        <v>27.45</v>
      </c>
      <c r="AA10" s="34">
        <f t="shared" si="16"/>
        <v>134.6267281106042</v>
      </c>
      <c r="AB10" s="26" t="e">
        <f t="shared" si="17"/>
        <v>#DIV/0!</v>
      </c>
      <c r="AC10" s="34">
        <f t="shared" si="18"/>
        <v>11.726958525345326</v>
      </c>
      <c r="AD10" s="26">
        <f t="shared" si="2"/>
        <v>99.968621439978705</v>
      </c>
      <c r="AE10" s="35">
        <f t="shared" si="3"/>
        <v>119.02000000000247</v>
      </c>
      <c r="AF10" s="13">
        <f t="shared" si="10"/>
        <v>660.02000000000248</v>
      </c>
      <c r="AG10" s="13">
        <f t="shared" si="11"/>
        <v>10.744499999999869</v>
      </c>
      <c r="AH10" s="35">
        <f t="shared" si="4"/>
        <v>79.170000000005146</v>
      </c>
      <c r="AI10" s="101">
        <f t="shared" si="12"/>
        <v>429.7799999999948</v>
      </c>
      <c r="AJ10" s="104"/>
      <c r="AK10" s="105"/>
      <c r="AM10" s="4">
        <f t="shared" si="13"/>
        <v>3570.2200000000053</v>
      </c>
    </row>
    <row r="11" spans="1:48" ht="20.100000000000001" customHeight="1" x14ac:dyDescent="0.25">
      <c r="A11" s="1"/>
      <c r="B11" s="9" t="s">
        <v>0</v>
      </c>
      <c r="C11" s="10">
        <v>21.64</v>
      </c>
      <c r="D11" s="5"/>
      <c r="E11" s="59"/>
      <c r="F11" s="44">
        <v>420</v>
      </c>
      <c r="G11" s="70">
        <v>29.6</v>
      </c>
      <c r="H11" s="70">
        <v>412.55</v>
      </c>
      <c r="I11" s="50">
        <f t="shared" si="0"/>
        <v>5</v>
      </c>
      <c r="J11" s="50">
        <f t="shared" si="5"/>
        <v>108.2</v>
      </c>
      <c r="K11" s="50">
        <f t="shared" si="6"/>
        <v>149.58525345622121</v>
      </c>
      <c r="L11" s="50"/>
      <c r="M11" s="70">
        <v>3.65</v>
      </c>
      <c r="N11" s="70"/>
      <c r="O11" s="70"/>
      <c r="P11" s="70">
        <v>426.85</v>
      </c>
      <c r="Q11" s="50">
        <f t="shared" si="7"/>
        <v>3.5000000000002274</v>
      </c>
      <c r="R11" s="50"/>
      <c r="S11" s="50">
        <f t="shared" si="14"/>
        <v>79.170000000005146</v>
      </c>
      <c r="T11" s="50">
        <f t="shared" si="8"/>
        <v>18.241935483872155</v>
      </c>
      <c r="U11" s="63"/>
      <c r="V11" s="38">
        <f t="shared" si="15"/>
        <v>99.987668918918914</v>
      </c>
      <c r="W11" s="55">
        <f t="shared" si="9"/>
        <v>3891.8</v>
      </c>
      <c r="X11" s="59"/>
      <c r="Y11" s="29">
        <v>210</v>
      </c>
      <c r="Z11" s="33">
        <f t="shared" si="1"/>
        <v>27.6</v>
      </c>
      <c r="AA11" s="34">
        <f t="shared" si="16"/>
        <v>119.66820276497867</v>
      </c>
      <c r="AB11" s="26" t="e">
        <f t="shared" si="17"/>
        <v>#DIV/0!</v>
      </c>
      <c r="AC11" s="34">
        <f t="shared" si="18"/>
        <v>13.029953917052174</v>
      </c>
      <c r="AD11" s="26">
        <f t="shared" si="2"/>
        <v>99.96684227195945</v>
      </c>
      <c r="AE11" s="35">
        <f t="shared" si="3"/>
        <v>108.2</v>
      </c>
      <c r="AF11" s="13">
        <f t="shared" si="10"/>
        <v>768.22000000000253</v>
      </c>
      <c r="AG11" s="13">
        <f t="shared" si="11"/>
        <v>12.723749999999997</v>
      </c>
      <c r="AH11" s="35">
        <f t="shared" si="4"/>
        <v>79.170000000005146</v>
      </c>
      <c r="AI11" s="101">
        <f t="shared" si="12"/>
        <v>508.94999999999993</v>
      </c>
      <c r="AJ11" s="104"/>
      <c r="AK11" s="105"/>
      <c r="AM11" s="4">
        <f t="shared" si="13"/>
        <v>3491.05</v>
      </c>
    </row>
    <row r="12" spans="1:48" ht="20.100000000000001" customHeight="1" x14ac:dyDescent="0.25">
      <c r="A12" s="1"/>
      <c r="B12" s="9" t="s">
        <v>1</v>
      </c>
      <c r="C12" s="10">
        <v>22.62</v>
      </c>
      <c r="D12" s="5"/>
      <c r="E12" s="59"/>
      <c r="F12" s="44">
        <v>480</v>
      </c>
      <c r="G12" s="70">
        <v>30.3</v>
      </c>
      <c r="H12" s="70">
        <v>412</v>
      </c>
      <c r="I12" s="50">
        <f t="shared" si="0"/>
        <v>5.5000000000001137</v>
      </c>
      <c r="J12" s="50">
        <f t="shared" si="5"/>
        <v>119.02000000000247</v>
      </c>
      <c r="K12" s="50">
        <f t="shared" si="6"/>
        <v>164.54377880184674</v>
      </c>
      <c r="L12" s="50"/>
      <c r="M12" s="70">
        <v>4.08</v>
      </c>
      <c r="N12" s="70"/>
      <c r="O12" s="70"/>
      <c r="P12" s="70">
        <v>427.3</v>
      </c>
      <c r="Q12" s="50">
        <f t="shared" si="7"/>
        <v>4.4999999999998863</v>
      </c>
      <c r="R12" s="50"/>
      <c r="S12" s="50">
        <f t="shared" si="14"/>
        <v>101.78999999999743</v>
      </c>
      <c r="T12" s="50">
        <f t="shared" si="8"/>
        <v>23.453917050690652</v>
      </c>
      <c r="U12" s="63"/>
      <c r="V12" s="38">
        <f t="shared" si="15"/>
        <v>99.986534653465341</v>
      </c>
      <c r="W12" s="55">
        <f t="shared" si="9"/>
        <v>3880.9799999999977</v>
      </c>
      <c r="X12" s="59"/>
      <c r="Y12" s="29">
        <v>240</v>
      </c>
      <c r="Z12" s="33">
        <f t="shared" si="1"/>
        <v>27.85</v>
      </c>
      <c r="AA12" s="34">
        <f t="shared" si="16"/>
        <v>127.14746543779142</v>
      </c>
      <c r="AB12" s="26" t="e">
        <f t="shared" si="17"/>
        <v>#DIV/0!</v>
      </c>
      <c r="AC12" s="34">
        <f t="shared" si="18"/>
        <v>23.453917050690652</v>
      </c>
      <c r="AD12" s="26">
        <f t="shared" si="2"/>
        <v>99.965058665315354</v>
      </c>
      <c r="AE12" s="35">
        <f t="shared" si="3"/>
        <v>119.02000000000247</v>
      </c>
      <c r="AF12" s="13">
        <f t="shared" si="10"/>
        <v>887.24000000000501</v>
      </c>
      <c r="AG12" s="13">
        <f t="shared" si="11"/>
        <v>15.268499999999936</v>
      </c>
      <c r="AH12" s="35">
        <f t="shared" si="4"/>
        <v>101.78999999999743</v>
      </c>
      <c r="AI12" s="101">
        <f t="shared" si="12"/>
        <v>610.73999999999739</v>
      </c>
      <c r="AJ12" s="104"/>
      <c r="AK12" s="105"/>
      <c r="AM12" s="4">
        <f t="shared" si="13"/>
        <v>3389.2600000000025</v>
      </c>
    </row>
    <row r="13" spans="1:48" ht="20.100000000000001" customHeight="1" x14ac:dyDescent="0.25">
      <c r="A13" s="1"/>
      <c r="B13" s="6"/>
      <c r="C13" s="7"/>
      <c r="D13" s="5"/>
      <c r="E13" s="59"/>
      <c r="F13" s="44">
        <v>540</v>
      </c>
      <c r="G13" s="70">
        <v>31.3</v>
      </c>
      <c r="H13" s="70">
        <v>411.35</v>
      </c>
      <c r="I13" s="50">
        <f t="shared" si="0"/>
        <v>6.4999999999997726</v>
      </c>
      <c r="J13" s="50">
        <f t="shared" si="5"/>
        <v>140.65999999999508</v>
      </c>
      <c r="K13" s="50">
        <f t="shared" si="6"/>
        <v>194.46082949308075</v>
      </c>
      <c r="L13" s="50"/>
      <c r="M13" s="70">
        <v>4.57</v>
      </c>
      <c r="N13" s="70"/>
      <c r="O13" s="70"/>
      <c r="P13" s="70">
        <v>427.7</v>
      </c>
      <c r="Q13" s="50">
        <f t="shared" si="7"/>
        <v>3.9999999999997726</v>
      </c>
      <c r="R13" s="50"/>
      <c r="S13" s="50">
        <f t="shared" si="14"/>
        <v>90.47999999999486</v>
      </c>
      <c r="T13" s="50">
        <f t="shared" si="8"/>
        <v>20.84792626727992</v>
      </c>
      <c r="U13" s="63"/>
      <c r="V13" s="38">
        <f t="shared" si="15"/>
        <v>99.98539936102236</v>
      </c>
      <c r="W13" s="55">
        <f t="shared" si="9"/>
        <v>3859.3400000000047</v>
      </c>
      <c r="X13" s="59"/>
      <c r="Y13" s="29">
        <v>270</v>
      </c>
      <c r="Z13" s="33">
        <f t="shared" si="1"/>
        <v>28.200000000000003</v>
      </c>
      <c r="AA13" s="34">
        <f t="shared" si="16"/>
        <v>127.14746543778291</v>
      </c>
      <c r="AB13" s="26" t="e">
        <f t="shared" si="17"/>
        <v>#DIV/0!</v>
      </c>
      <c r="AC13" s="34">
        <f t="shared" si="18"/>
        <v>11.726958525343845</v>
      </c>
      <c r="AD13" s="26">
        <f t="shared" si="2"/>
        <v>99.962659839873737</v>
      </c>
      <c r="AE13" s="35">
        <f t="shared" si="3"/>
        <v>140.65999999999508</v>
      </c>
      <c r="AF13" s="13">
        <f t="shared" si="10"/>
        <v>1027.9000000000001</v>
      </c>
      <c r="AG13" s="13">
        <f t="shared" si="11"/>
        <v>17.530499999999808</v>
      </c>
      <c r="AH13" s="35">
        <f t="shared" si="4"/>
        <v>90.47999999999486</v>
      </c>
      <c r="AI13" s="101">
        <f t="shared" si="12"/>
        <v>701.2199999999923</v>
      </c>
      <c r="AJ13" s="104"/>
      <c r="AK13" s="105"/>
      <c r="AM13" s="4">
        <f t="shared" si="13"/>
        <v>3298.7800000000079</v>
      </c>
    </row>
    <row r="14" spans="1:48" ht="20.100000000000001" customHeight="1" x14ac:dyDescent="0.25">
      <c r="A14" s="1"/>
      <c r="B14" s="9" t="s">
        <v>3</v>
      </c>
      <c r="C14" s="10">
        <v>600</v>
      </c>
      <c r="D14" s="5"/>
      <c r="E14" s="59"/>
      <c r="F14" s="44">
        <v>600</v>
      </c>
      <c r="G14" s="70">
        <v>32.200000000000003</v>
      </c>
      <c r="H14" s="70">
        <v>410.8</v>
      </c>
      <c r="I14" s="50">
        <f t="shared" si="0"/>
        <v>5.5000000000001137</v>
      </c>
      <c r="J14" s="50">
        <f t="shared" si="5"/>
        <v>119.02000000000247</v>
      </c>
      <c r="K14" s="50">
        <f t="shared" si="6"/>
        <v>164.54377880184674</v>
      </c>
      <c r="L14" s="50"/>
      <c r="M14" s="70">
        <v>5.14</v>
      </c>
      <c r="N14" s="70"/>
      <c r="O14" s="70"/>
      <c r="P14" s="70">
        <v>428.1</v>
      </c>
      <c r="Q14" s="50">
        <f t="shared" si="7"/>
        <v>4.0000000000003411</v>
      </c>
      <c r="R14" s="50"/>
      <c r="S14" s="50">
        <f t="shared" si="14"/>
        <v>90.48000000000772</v>
      </c>
      <c r="T14" s="50">
        <f t="shared" si="8"/>
        <v>20.847926267282883</v>
      </c>
      <c r="U14" s="63"/>
      <c r="V14" s="38">
        <f t="shared" si="15"/>
        <v>99.984037267080751</v>
      </c>
      <c r="W14" s="55">
        <f t="shared" si="9"/>
        <v>3880.9799999999977</v>
      </c>
      <c r="X14" s="59"/>
      <c r="Y14" s="29">
        <v>300</v>
      </c>
      <c r="Z14" s="33">
        <f t="shared" si="1"/>
        <v>28.400000000000002</v>
      </c>
      <c r="AA14" s="34">
        <f t="shared" si="16"/>
        <v>134.62672811059571</v>
      </c>
      <c r="AB14" s="26" t="e">
        <f t="shared" si="17"/>
        <v>#DIV/0!</v>
      </c>
      <c r="AC14" s="34">
        <f t="shared" si="18"/>
        <v>14.332949308757538</v>
      </c>
      <c r="AD14" s="26">
        <f t="shared" si="2"/>
        <v>99.960209690450938</v>
      </c>
      <c r="AE14" s="35">
        <f t="shared" si="3"/>
        <v>119.02000000000247</v>
      </c>
      <c r="AF14" s="13">
        <f t="shared" si="10"/>
        <v>1146.9200000000026</v>
      </c>
      <c r="AG14" s="13">
        <f t="shared" si="11"/>
        <v>19.7925</v>
      </c>
      <c r="AH14" s="35">
        <f t="shared" si="4"/>
        <v>90.48000000000772</v>
      </c>
      <c r="AI14" s="101">
        <f t="shared" si="12"/>
        <v>791.7</v>
      </c>
      <c r="AJ14" s="104"/>
      <c r="AK14" s="105"/>
      <c r="AM14" s="4">
        <f t="shared" si="13"/>
        <v>3208.3</v>
      </c>
    </row>
    <row r="15" spans="1:48" ht="20.100000000000001" customHeight="1" x14ac:dyDescent="0.25">
      <c r="A15" s="1"/>
      <c r="B15" s="9" t="s">
        <v>4</v>
      </c>
      <c r="C15" s="10">
        <v>600</v>
      </c>
      <c r="D15" s="5"/>
      <c r="E15" s="59"/>
      <c r="F15" s="44">
        <v>660</v>
      </c>
      <c r="G15" s="70">
        <v>33</v>
      </c>
      <c r="H15" s="70">
        <v>410.4</v>
      </c>
      <c r="I15" s="50">
        <f t="shared" si="0"/>
        <v>4.0000000000003411</v>
      </c>
      <c r="J15" s="50">
        <f t="shared" si="5"/>
        <v>86.560000000007378</v>
      </c>
      <c r="K15" s="50">
        <f t="shared" si="6"/>
        <v>119.66820276498717</v>
      </c>
      <c r="L15" s="50"/>
      <c r="M15" s="70">
        <v>5.71</v>
      </c>
      <c r="N15" s="70"/>
      <c r="O15" s="70"/>
      <c r="P15" s="70">
        <v>428.3</v>
      </c>
      <c r="Q15" s="50">
        <f t="shared" si="7"/>
        <v>1.9999999999998863</v>
      </c>
      <c r="R15" s="50"/>
      <c r="S15" s="50">
        <f t="shared" si="14"/>
        <v>45.23999999999743</v>
      </c>
      <c r="T15" s="50">
        <f t="shared" si="8"/>
        <v>10.42396313363996</v>
      </c>
      <c r="U15" s="63"/>
      <c r="V15" s="38">
        <f t="shared" si="15"/>
        <v>99.982696969696974</v>
      </c>
      <c r="W15" s="55">
        <f t="shared" si="9"/>
        <v>3913.4399999999928</v>
      </c>
      <c r="X15" s="59"/>
      <c r="Y15" s="29">
        <v>330</v>
      </c>
      <c r="Z15" s="33">
        <f t="shared" si="1"/>
        <v>33</v>
      </c>
      <c r="AA15" s="34">
        <f t="shared" si="16"/>
        <v>119.66820276498717</v>
      </c>
      <c r="AB15" s="26" t="e">
        <f t="shared" si="17"/>
        <v>#DIV/0!</v>
      </c>
      <c r="AC15" s="34">
        <f t="shared" si="18"/>
        <v>10.502932551319343</v>
      </c>
      <c r="AD15" s="26">
        <f t="shared" si="2"/>
        <v>99.982696969696974</v>
      </c>
      <c r="AE15" s="35">
        <f t="shared" si="3"/>
        <v>86.560000000007378</v>
      </c>
      <c r="AF15" s="13">
        <f t="shared" si="10"/>
        <v>1233.48000000001</v>
      </c>
      <c r="AG15" s="13">
        <f t="shared" si="11"/>
        <v>20.923499999999937</v>
      </c>
      <c r="AH15" s="35">
        <f t="shared" si="4"/>
        <v>45.23999999999743</v>
      </c>
      <c r="AI15" s="101">
        <f t="shared" si="12"/>
        <v>836.93999999999744</v>
      </c>
      <c r="AJ15" s="104"/>
      <c r="AK15" s="105"/>
      <c r="AM15" s="4">
        <f t="shared" si="13"/>
        <v>3163.0600000000027</v>
      </c>
    </row>
    <row r="16" spans="1:48" ht="20.100000000000001" customHeight="1" x14ac:dyDescent="0.25">
      <c r="A16" s="1"/>
      <c r="B16" s="6"/>
      <c r="C16" s="7"/>
      <c r="D16" s="5"/>
      <c r="E16" s="59"/>
      <c r="F16" s="44">
        <v>720</v>
      </c>
      <c r="G16" s="70">
        <v>33.5</v>
      </c>
      <c r="H16" s="70">
        <v>410</v>
      </c>
      <c r="I16" s="50">
        <f t="shared" si="0"/>
        <v>3.9999999999997726</v>
      </c>
      <c r="J16" s="50">
        <f t="shared" si="5"/>
        <v>86.559999999995085</v>
      </c>
      <c r="K16" s="50">
        <f t="shared" si="6"/>
        <v>119.66820276497016</v>
      </c>
      <c r="L16" s="50"/>
      <c r="M16" s="70">
        <v>6.09</v>
      </c>
      <c r="N16" s="70"/>
      <c r="O16" s="70"/>
      <c r="P16" s="70">
        <v>428.6</v>
      </c>
      <c r="Q16" s="50">
        <f t="shared" si="7"/>
        <v>3.0000000000001137</v>
      </c>
      <c r="R16" s="50"/>
      <c r="S16" s="50">
        <f t="shared" si="14"/>
        <v>67.860000000002572</v>
      </c>
      <c r="T16" s="50">
        <f t="shared" si="8"/>
        <v>15.635944700461421</v>
      </c>
      <c r="U16" s="63"/>
      <c r="V16" s="38">
        <f t="shared" si="15"/>
        <v>99.981820895522389</v>
      </c>
      <c r="W16" s="55">
        <f t="shared" si="9"/>
        <v>3913.4400000000051</v>
      </c>
      <c r="X16" s="59"/>
      <c r="Y16" s="29">
        <v>360</v>
      </c>
      <c r="Z16" s="33">
        <f t="shared" si="1"/>
        <v>33.5</v>
      </c>
      <c r="AA16" s="34">
        <f t="shared" si="16"/>
        <v>119.66820276497016</v>
      </c>
      <c r="AB16" s="26" t="e">
        <f t="shared" si="17"/>
        <v>#DIV/0!</v>
      </c>
      <c r="AC16" s="34">
        <f t="shared" si="18"/>
        <v>15.635944700461421</v>
      </c>
      <c r="AD16" s="26">
        <f t="shared" si="2"/>
        <v>99.981820895522389</v>
      </c>
      <c r="AE16" s="35">
        <f t="shared" si="3"/>
        <v>86.559999999995085</v>
      </c>
      <c r="AF16" s="13">
        <f t="shared" si="10"/>
        <v>1320.0400000000052</v>
      </c>
      <c r="AG16" s="13">
        <f t="shared" si="11"/>
        <v>22.619999999999997</v>
      </c>
      <c r="AH16" s="35">
        <f t="shared" si="4"/>
        <v>67.860000000002572</v>
      </c>
      <c r="AI16" s="101">
        <f t="shared" si="12"/>
        <v>904.8</v>
      </c>
      <c r="AJ16" s="104"/>
      <c r="AK16" s="105"/>
      <c r="AM16" s="4">
        <f t="shared" si="13"/>
        <v>3095.2</v>
      </c>
    </row>
    <row r="17" spans="1:41" ht="20.100000000000001" customHeight="1" x14ac:dyDescent="0.25">
      <c r="A17" s="1"/>
      <c r="B17" s="9" t="s">
        <v>5</v>
      </c>
      <c r="C17" s="10">
        <v>130</v>
      </c>
      <c r="D17" s="5"/>
      <c r="E17" s="59"/>
      <c r="F17" s="44">
        <v>780</v>
      </c>
      <c r="G17" s="70">
        <v>33.799999999999997</v>
      </c>
      <c r="H17" s="70">
        <v>409.55</v>
      </c>
      <c r="I17" s="50">
        <f t="shared" si="0"/>
        <v>4.4999999999998863</v>
      </c>
      <c r="J17" s="50">
        <f t="shared" si="5"/>
        <v>97.379999999997537</v>
      </c>
      <c r="K17" s="50">
        <f t="shared" si="6"/>
        <v>134.62672811059568</v>
      </c>
      <c r="L17" s="50"/>
      <c r="M17" s="70">
        <v>6.43</v>
      </c>
      <c r="N17" s="70"/>
      <c r="O17" s="70"/>
      <c r="P17" s="70">
        <v>428.7</v>
      </c>
      <c r="Q17" s="50">
        <f t="shared" si="7"/>
        <v>0.99999999999965894</v>
      </c>
      <c r="R17" s="50"/>
      <c r="S17" s="50">
        <f t="shared" si="14"/>
        <v>22.619999999992285</v>
      </c>
      <c r="T17" s="50">
        <f t="shared" si="8"/>
        <v>5.2119815668184986</v>
      </c>
      <c r="U17" s="63"/>
      <c r="V17" s="38">
        <f t="shared" si="15"/>
        <v>99.980976331360949</v>
      </c>
      <c r="W17" s="55">
        <f t="shared" si="9"/>
        <v>3902.6200000000026</v>
      </c>
      <c r="X17" s="59"/>
      <c r="Y17" s="29">
        <v>390</v>
      </c>
      <c r="Z17" s="33">
        <f t="shared" si="1"/>
        <v>33.799999999999997</v>
      </c>
      <c r="AA17" s="34">
        <f t="shared" si="16"/>
        <v>134.62672811059568</v>
      </c>
      <c r="AB17" s="26" t="e">
        <f t="shared" si="17"/>
        <v>#DIV/0!</v>
      </c>
      <c r="AC17" s="34">
        <f t="shared" si="18"/>
        <v>5.2119815668184986</v>
      </c>
      <c r="AD17" s="26">
        <f t="shared" si="2"/>
        <v>99.980976331360949</v>
      </c>
      <c r="AE17" s="35">
        <f t="shared" si="3"/>
        <v>97.379999999997537</v>
      </c>
      <c r="AF17" s="13">
        <f t="shared" si="10"/>
        <v>1417.4200000000028</v>
      </c>
      <c r="AG17" s="13">
        <f t="shared" si="11"/>
        <v>23.185499999999806</v>
      </c>
      <c r="AH17" s="35">
        <f t="shared" si="4"/>
        <v>22.619999999992285</v>
      </c>
      <c r="AI17" s="101">
        <f t="shared" si="12"/>
        <v>927.41999999999223</v>
      </c>
      <c r="AJ17" s="104"/>
      <c r="AK17" s="105"/>
      <c r="AM17" s="4">
        <f t="shared" si="13"/>
        <v>3072.5800000000077</v>
      </c>
    </row>
    <row r="18" spans="1:41" ht="20.100000000000001" customHeight="1" x14ac:dyDescent="0.25">
      <c r="A18" s="1"/>
      <c r="B18" s="9" t="s">
        <v>6</v>
      </c>
      <c r="C18" s="10">
        <v>130</v>
      </c>
      <c r="D18" s="5"/>
      <c r="E18" s="59"/>
      <c r="F18" s="44">
        <v>840</v>
      </c>
      <c r="G18" s="70">
        <v>33.799999999999997</v>
      </c>
      <c r="H18" s="70">
        <v>409.2</v>
      </c>
      <c r="I18" s="50">
        <f t="shared" si="0"/>
        <v>3.5000000000002274</v>
      </c>
      <c r="J18" s="50">
        <f t="shared" si="5"/>
        <v>75.740000000004926</v>
      </c>
      <c r="K18" s="50">
        <f t="shared" si="6"/>
        <v>104.70967741936165</v>
      </c>
      <c r="L18" s="50"/>
      <c r="M18" s="70">
        <v>6.82</v>
      </c>
      <c r="N18" s="70"/>
      <c r="O18" s="70"/>
      <c r="P18" s="70">
        <v>429</v>
      </c>
      <c r="Q18" s="50">
        <f t="shared" si="7"/>
        <v>3.0000000000001137</v>
      </c>
      <c r="R18" s="50"/>
      <c r="S18" s="50">
        <f t="shared" si="14"/>
        <v>67.860000000002572</v>
      </c>
      <c r="T18" s="50">
        <f t="shared" si="8"/>
        <v>15.635944700461421</v>
      </c>
      <c r="U18" s="63"/>
      <c r="V18" s="38">
        <f t="shared" si="15"/>
        <v>99.979822485207109</v>
      </c>
      <c r="W18" s="55">
        <f t="shared" si="9"/>
        <v>3924.2599999999952</v>
      </c>
      <c r="X18" s="59"/>
      <c r="Y18" s="29">
        <v>420</v>
      </c>
      <c r="Z18" s="33">
        <f t="shared" si="1"/>
        <v>33.799999999999997</v>
      </c>
      <c r="AA18" s="34">
        <f t="shared" si="16"/>
        <v>104.70967741936165</v>
      </c>
      <c r="AB18" s="26" t="e">
        <f t="shared" si="17"/>
        <v>#DIV/0!</v>
      </c>
      <c r="AC18" s="34">
        <f t="shared" si="18"/>
        <v>15.635944700461421</v>
      </c>
      <c r="AD18" s="26">
        <f t="shared" si="2"/>
        <v>99.979822485207109</v>
      </c>
      <c r="AE18" s="35">
        <f t="shared" si="3"/>
        <v>75.740000000004926</v>
      </c>
      <c r="AF18" s="13">
        <f t="shared" si="10"/>
        <v>1493.1600000000078</v>
      </c>
      <c r="AG18" s="13">
        <f t="shared" si="11"/>
        <v>24.881999999999866</v>
      </c>
      <c r="AH18" s="35">
        <f t="shared" si="4"/>
        <v>67.860000000002572</v>
      </c>
      <c r="AI18" s="101">
        <f t="shared" si="12"/>
        <v>995.27999999999474</v>
      </c>
      <c r="AJ18" s="104"/>
      <c r="AK18" s="105"/>
      <c r="AM18" s="4">
        <f t="shared" si="13"/>
        <v>3004.7200000000053</v>
      </c>
    </row>
    <row r="19" spans="1:41" ht="20.100000000000001" customHeight="1" x14ac:dyDescent="0.2">
      <c r="A19" s="1"/>
      <c r="B19" s="1"/>
      <c r="C19" s="1"/>
      <c r="D19" s="5"/>
      <c r="E19" s="59"/>
      <c r="F19" s="44">
        <v>900</v>
      </c>
      <c r="G19" s="70">
        <v>33.299999999999997</v>
      </c>
      <c r="H19" s="70">
        <v>408.85</v>
      </c>
      <c r="I19" s="50">
        <f t="shared" si="0"/>
        <v>3.4999999999996589</v>
      </c>
      <c r="J19" s="50">
        <f t="shared" si="5"/>
        <v>75.739999999992619</v>
      </c>
      <c r="K19" s="50">
        <f t="shared" si="6"/>
        <v>104.70967741934464</v>
      </c>
      <c r="L19" s="50"/>
      <c r="M19" s="70">
        <v>7.09</v>
      </c>
      <c r="N19" s="70"/>
      <c r="O19" s="70"/>
      <c r="P19" s="70">
        <v>429.2</v>
      </c>
      <c r="Q19" s="50">
        <f t="shared" si="7"/>
        <v>1.9999999999998863</v>
      </c>
      <c r="R19" s="50"/>
      <c r="S19" s="50">
        <f t="shared" si="14"/>
        <v>45.23999999999743</v>
      </c>
      <c r="T19" s="50">
        <f t="shared" si="8"/>
        <v>10.42396313363996</v>
      </c>
      <c r="U19" s="63"/>
      <c r="V19" s="38">
        <f t="shared" si="15"/>
        <v>99.978708708708709</v>
      </c>
      <c r="W19" s="55">
        <f t="shared" si="9"/>
        <v>3924.2600000000075</v>
      </c>
      <c r="X19" s="59"/>
      <c r="Y19" s="29">
        <v>450</v>
      </c>
      <c r="Z19" s="33">
        <f t="shared" si="1"/>
        <v>33.299999999999997</v>
      </c>
      <c r="AA19" s="34">
        <f t="shared" si="16"/>
        <v>104.70967741934464</v>
      </c>
      <c r="AB19" s="26" t="e">
        <f t="shared" si="17"/>
        <v>#DIV/0!</v>
      </c>
      <c r="AC19" s="34">
        <f t="shared" si="18"/>
        <v>10.42396313363996</v>
      </c>
      <c r="AD19" s="26">
        <f t="shared" si="2"/>
        <v>99.978708708708709</v>
      </c>
      <c r="AE19" s="35">
        <f t="shared" si="3"/>
        <v>75.739999999992619</v>
      </c>
      <c r="AF19" s="13">
        <f t="shared" si="10"/>
        <v>1568.9000000000005</v>
      </c>
      <c r="AG19" s="13">
        <f t="shared" si="11"/>
        <v>26.01299999999981</v>
      </c>
      <c r="AH19" s="35">
        <f t="shared" si="4"/>
        <v>45.23999999999743</v>
      </c>
      <c r="AI19" s="101">
        <f t="shared" si="12"/>
        <v>1040.5199999999923</v>
      </c>
      <c r="AJ19" s="104"/>
      <c r="AK19" s="105"/>
      <c r="AM19" s="4">
        <f t="shared" si="13"/>
        <v>2959.4800000000077</v>
      </c>
    </row>
    <row r="20" spans="1:41" ht="20.100000000000001" customHeight="1" x14ac:dyDescent="0.2">
      <c r="A20" s="1"/>
      <c r="B20" s="61" t="s">
        <v>57</v>
      </c>
      <c r="C20" s="68">
        <v>27025</v>
      </c>
      <c r="D20" s="5"/>
      <c r="E20" s="59"/>
      <c r="F20" s="44">
        <v>960</v>
      </c>
      <c r="G20" s="70">
        <v>32.700000000000003</v>
      </c>
      <c r="H20" s="70">
        <v>408.5</v>
      </c>
      <c r="I20" s="50">
        <f t="shared" si="0"/>
        <v>3.5000000000002274</v>
      </c>
      <c r="J20" s="50">
        <f t="shared" si="5"/>
        <v>75.740000000004926</v>
      </c>
      <c r="K20" s="50">
        <f t="shared" si="6"/>
        <v>104.70967741936165</v>
      </c>
      <c r="L20" s="50"/>
      <c r="M20" s="70">
        <v>7.54</v>
      </c>
      <c r="N20" s="70"/>
      <c r="O20" s="70"/>
      <c r="P20" s="70">
        <v>429.3</v>
      </c>
      <c r="Q20" s="50">
        <f t="shared" si="7"/>
        <v>1.0000000000002274</v>
      </c>
      <c r="R20" s="50"/>
      <c r="S20" s="50">
        <f t="shared" si="14"/>
        <v>22.620000000005145</v>
      </c>
      <c r="T20" s="50">
        <f t="shared" si="8"/>
        <v>5.2119815668214624</v>
      </c>
      <c r="U20" s="63"/>
      <c r="V20" s="38">
        <f t="shared" si="15"/>
        <v>99.976941896024456</v>
      </c>
      <c r="W20" s="55">
        <f t="shared" si="9"/>
        <v>3924.2599999999952</v>
      </c>
      <c r="X20" s="59"/>
      <c r="Y20" s="29">
        <v>480</v>
      </c>
      <c r="Z20" s="33">
        <f t="shared" si="1"/>
        <v>32.700000000000003</v>
      </c>
      <c r="AA20" s="34">
        <f t="shared" si="16"/>
        <v>104.70967741936165</v>
      </c>
      <c r="AB20" s="26" t="e">
        <f t="shared" si="17"/>
        <v>#DIV/0!</v>
      </c>
      <c r="AC20" s="34">
        <f t="shared" si="18"/>
        <v>5.2119815668214624</v>
      </c>
      <c r="AD20" s="26">
        <f t="shared" si="2"/>
        <v>99.976941896024456</v>
      </c>
      <c r="AE20" s="35">
        <f t="shared" si="3"/>
        <v>75.740000000004926</v>
      </c>
      <c r="AF20" s="13">
        <f t="shared" si="10"/>
        <v>1644.6400000000056</v>
      </c>
      <c r="AG20" s="13">
        <f t="shared" si="11"/>
        <v>26.578499999999934</v>
      </c>
      <c r="AH20" s="35">
        <f t="shared" si="4"/>
        <v>22.620000000005145</v>
      </c>
      <c r="AI20" s="101">
        <f t="shared" si="12"/>
        <v>1063.1399999999974</v>
      </c>
      <c r="AJ20" s="104"/>
      <c r="AK20" s="105"/>
      <c r="AM20" s="4">
        <f t="shared" si="13"/>
        <v>2936.8600000000024</v>
      </c>
    </row>
    <row r="21" spans="1:41" ht="20.100000000000001" customHeight="1" x14ac:dyDescent="0.2">
      <c r="A21" s="1"/>
      <c r="B21" s="61"/>
      <c r="C21" s="69"/>
      <c r="D21" s="5"/>
      <c r="E21" s="59"/>
      <c r="F21" s="44">
        <v>1020</v>
      </c>
      <c r="G21" s="70">
        <v>31.6</v>
      </c>
      <c r="H21" s="70">
        <v>408.1</v>
      </c>
      <c r="I21" s="50">
        <f t="shared" si="0"/>
        <v>3.9999999999997726</v>
      </c>
      <c r="J21" s="50">
        <f t="shared" si="5"/>
        <v>86.559999999995085</v>
      </c>
      <c r="K21" s="50">
        <f t="shared" si="6"/>
        <v>119.66820276497016</v>
      </c>
      <c r="L21" s="50"/>
      <c r="M21" s="70">
        <v>7.88</v>
      </c>
      <c r="N21" s="70"/>
      <c r="O21" s="70"/>
      <c r="P21" s="70">
        <v>429.5</v>
      </c>
      <c r="Q21" s="50">
        <f t="shared" si="7"/>
        <v>1.9999999999998863</v>
      </c>
      <c r="R21" s="50"/>
      <c r="S21" s="50">
        <f t="shared" si="14"/>
        <v>45.23999999999743</v>
      </c>
      <c r="T21" s="50">
        <f t="shared" si="8"/>
        <v>10.42396313363996</v>
      </c>
      <c r="U21" s="63"/>
      <c r="V21" s="38">
        <f t="shared" si="15"/>
        <v>99.97506329113925</v>
      </c>
      <c r="W21" s="55">
        <f t="shared" si="9"/>
        <v>3913.4400000000051</v>
      </c>
      <c r="X21" s="59"/>
      <c r="Y21" s="29">
        <v>510</v>
      </c>
      <c r="Z21" s="33">
        <f t="shared" si="1"/>
        <v>31.6</v>
      </c>
      <c r="AA21" s="34">
        <f t="shared" si="16"/>
        <v>119.66820276497016</v>
      </c>
      <c r="AB21" s="26" t="e">
        <f t="shared" si="17"/>
        <v>#DIV/0!</v>
      </c>
      <c r="AC21" s="34">
        <f t="shared" si="18"/>
        <v>10.42396313363996</v>
      </c>
      <c r="AD21" s="26">
        <f t="shared" si="2"/>
        <v>99.97506329113925</v>
      </c>
      <c r="AE21" s="35">
        <f t="shared" si="3"/>
        <v>86.559999999995085</v>
      </c>
      <c r="AF21" s="13">
        <f t="shared" si="10"/>
        <v>1731.2000000000007</v>
      </c>
      <c r="AG21" s="13">
        <f t="shared" si="11"/>
        <v>27.709499999999871</v>
      </c>
      <c r="AH21" s="35">
        <f t="shared" si="4"/>
        <v>45.23999999999743</v>
      </c>
      <c r="AI21" s="101">
        <f t="shared" si="12"/>
        <v>1108.3799999999949</v>
      </c>
      <c r="AJ21" s="104"/>
      <c r="AK21" s="105"/>
      <c r="AM21" s="4">
        <f t="shared" si="13"/>
        <v>2891.6200000000053</v>
      </c>
    </row>
    <row r="22" spans="1:41" ht="20.100000000000001" customHeight="1" x14ac:dyDescent="0.2">
      <c r="A22" s="1"/>
      <c r="B22" s="1"/>
      <c r="C22" s="1"/>
      <c r="D22" s="5"/>
      <c r="E22" s="59"/>
      <c r="F22" s="44">
        <v>1080</v>
      </c>
      <c r="G22" s="70">
        <v>30.1</v>
      </c>
      <c r="H22" s="70">
        <v>407.85</v>
      </c>
      <c r="I22" s="50">
        <f t="shared" si="0"/>
        <v>2.5</v>
      </c>
      <c r="J22" s="50">
        <f t="shared" si="5"/>
        <v>54.1</v>
      </c>
      <c r="K22" s="50">
        <f t="shared" si="6"/>
        <v>74.792626728110605</v>
      </c>
      <c r="L22" s="50"/>
      <c r="M22" s="70">
        <v>8.18</v>
      </c>
      <c r="N22" s="70"/>
      <c r="O22" s="70"/>
      <c r="P22" s="70">
        <v>429.6</v>
      </c>
      <c r="Q22" s="50">
        <f t="shared" si="7"/>
        <v>1.0000000000002274</v>
      </c>
      <c r="R22" s="50"/>
      <c r="S22" s="50">
        <f t="shared" si="14"/>
        <v>22.620000000005145</v>
      </c>
      <c r="T22" s="50">
        <f t="shared" si="8"/>
        <v>5.2119815668214624</v>
      </c>
      <c r="U22" s="40"/>
      <c r="V22" s="38">
        <f t="shared" si="15"/>
        <v>99.972823920265782</v>
      </c>
      <c r="W22" s="55">
        <f t="shared" si="9"/>
        <v>3945.9</v>
      </c>
      <c r="X22" s="59"/>
      <c r="Y22" s="29">
        <v>540</v>
      </c>
      <c r="Z22" s="33">
        <f t="shared" si="1"/>
        <v>30.1</v>
      </c>
      <c r="AA22" s="34">
        <f t="shared" si="16"/>
        <v>74.792626728110605</v>
      </c>
      <c r="AB22" s="26" t="e">
        <f t="shared" si="17"/>
        <v>#DIV/0!</v>
      </c>
      <c r="AC22" s="34">
        <f t="shared" si="18"/>
        <v>5.2119815668214624</v>
      </c>
      <c r="AD22" s="26">
        <f t="shared" si="2"/>
        <v>99.972823920265782</v>
      </c>
      <c r="AE22" s="35">
        <f t="shared" si="3"/>
        <v>54.1</v>
      </c>
      <c r="AF22" s="13">
        <f t="shared" si="10"/>
        <v>1785.3000000000006</v>
      </c>
      <c r="AG22" s="13">
        <f t="shared" si="11"/>
        <v>28.274999999999999</v>
      </c>
      <c r="AH22" s="35">
        <f t="shared" si="4"/>
        <v>22.620000000005145</v>
      </c>
      <c r="AI22" s="101">
        <f t="shared" si="12"/>
        <v>1131</v>
      </c>
      <c r="AJ22" s="104"/>
      <c r="AK22" s="105"/>
      <c r="AM22" s="4">
        <f t="shared" si="13"/>
        <v>2869</v>
      </c>
    </row>
    <row r="23" spans="1:41" ht="20.100000000000001" customHeight="1" x14ac:dyDescent="0.25">
      <c r="A23" s="1"/>
      <c r="B23" s="16" t="s">
        <v>29</v>
      </c>
      <c r="C23" s="13">
        <v>4000</v>
      </c>
      <c r="D23" s="5"/>
      <c r="E23" s="59"/>
      <c r="F23" s="44">
        <v>1140</v>
      </c>
      <c r="G23" s="38">
        <v>31.9</v>
      </c>
      <c r="H23" s="38">
        <v>407.5</v>
      </c>
      <c r="I23" s="50">
        <f t="shared" si="0"/>
        <v>3.5000000000002274</v>
      </c>
      <c r="J23" s="50">
        <f t="shared" si="5"/>
        <v>75.740000000004926</v>
      </c>
      <c r="K23" s="50">
        <f t="shared" si="6"/>
        <v>104.70967741936165</v>
      </c>
      <c r="L23" s="38"/>
      <c r="M23" s="38">
        <v>8.52</v>
      </c>
      <c r="N23" s="70"/>
      <c r="O23" s="70"/>
      <c r="P23" s="38">
        <v>429.9</v>
      </c>
      <c r="Q23" s="50">
        <f t="shared" si="7"/>
        <v>2.9999999999995453</v>
      </c>
      <c r="R23" s="41"/>
      <c r="S23" s="50">
        <f t="shared" si="14"/>
        <v>67.859999999989711</v>
      </c>
      <c r="T23" s="50">
        <f t="shared" si="8"/>
        <v>15.635944700458458</v>
      </c>
      <c r="U23" s="50"/>
      <c r="V23" s="38">
        <f t="shared" si="15"/>
        <v>99.973291536050155</v>
      </c>
      <c r="W23" s="55">
        <f t="shared" si="9"/>
        <v>3924.2599999999952</v>
      </c>
      <c r="X23" s="27"/>
      <c r="Y23" s="29">
        <v>570</v>
      </c>
      <c r="Z23" s="27"/>
      <c r="AA23" s="27"/>
      <c r="AB23" s="27"/>
      <c r="AC23" s="27"/>
      <c r="AD23" s="27"/>
      <c r="AE23" s="35">
        <f t="shared" si="3"/>
        <v>75.740000000004926</v>
      </c>
      <c r="AF23" s="13">
        <f t="shared" si="10"/>
        <v>1861.0400000000056</v>
      </c>
      <c r="AG23" s="13">
        <f t="shared" si="11"/>
        <v>29.97149999999974</v>
      </c>
      <c r="AH23" s="35">
        <f t="shared" si="4"/>
        <v>67.859999999989711</v>
      </c>
      <c r="AI23" s="101">
        <f t="shared" si="12"/>
        <v>1198.8599999999897</v>
      </c>
      <c r="AJ23" s="104"/>
      <c r="AK23" s="105"/>
      <c r="AM23" s="4">
        <f t="shared" si="13"/>
        <v>2801.1400000000103</v>
      </c>
    </row>
    <row r="24" spans="1:41" ht="20.100000000000001" customHeight="1" x14ac:dyDescent="0.2">
      <c r="A24" s="1"/>
      <c r="B24" s="1"/>
      <c r="C24" s="1"/>
      <c r="D24" s="5"/>
      <c r="E24" s="59"/>
      <c r="F24" s="44">
        <v>1200</v>
      </c>
      <c r="G24" s="38">
        <v>33.9</v>
      </c>
      <c r="H24" s="38">
        <v>407.15</v>
      </c>
      <c r="I24" s="50">
        <f t="shared" si="0"/>
        <v>3.5000000000002274</v>
      </c>
      <c r="J24" s="50">
        <f t="shared" si="5"/>
        <v>75.740000000004926</v>
      </c>
      <c r="K24" s="50">
        <f t="shared" si="6"/>
        <v>104.70967741936165</v>
      </c>
      <c r="L24" s="38"/>
      <c r="M24" s="38">
        <v>9.09</v>
      </c>
      <c r="N24" s="70"/>
      <c r="O24" s="70"/>
      <c r="P24" s="38">
        <v>430</v>
      </c>
      <c r="Q24" s="50">
        <f t="shared" si="7"/>
        <v>1.0000000000002274</v>
      </c>
      <c r="R24" s="41"/>
      <c r="S24" s="50">
        <f t="shared" si="14"/>
        <v>22.620000000005145</v>
      </c>
      <c r="T24" s="50">
        <f t="shared" si="8"/>
        <v>5.2119815668214624</v>
      </c>
      <c r="U24" s="50"/>
      <c r="V24" s="38">
        <f t="shared" si="15"/>
        <v>99.97318584070797</v>
      </c>
      <c r="W24" s="55">
        <f t="shared" si="9"/>
        <v>3924.2599999999952</v>
      </c>
      <c r="X24" s="25"/>
      <c r="Y24" s="29">
        <v>600</v>
      </c>
      <c r="Z24" s="25"/>
      <c r="AA24" s="25"/>
      <c r="AB24" s="25"/>
      <c r="AC24" s="25"/>
      <c r="AD24" s="25"/>
      <c r="AE24" s="35">
        <f t="shared" si="3"/>
        <v>75.740000000004926</v>
      </c>
      <c r="AF24" s="13">
        <f t="shared" si="10"/>
        <v>1936.7800000000107</v>
      </c>
      <c r="AG24" s="13">
        <f t="shared" si="11"/>
        <v>30.536999999999871</v>
      </c>
      <c r="AH24" s="35">
        <f t="shared" si="4"/>
        <v>22.620000000005145</v>
      </c>
      <c r="AI24" s="101">
        <f t="shared" si="12"/>
        <v>1221.4799999999948</v>
      </c>
      <c r="AJ24" s="104"/>
      <c r="AK24" s="105"/>
      <c r="AM24" s="4">
        <f t="shared" si="13"/>
        <v>2778.520000000005</v>
      </c>
      <c r="AN24" s="3"/>
      <c r="AO24" s="3"/>
    </row>
    <row r="25" spans="1:41" ht="15.75" x14ac:dyDescent="0.2">
      <c r="A25" s="1"/>
      <c r="B25" s="1"/>
      <c r="C25" s="1"/>
      <c r="D25" s="5"/>
      <c r="E25" s="59"/>
      <c r="F25" s="44">
        <v>1260</v>
      </c>
      <c r="G25" s="38">
        <v>33.5</v>
      </c>
      <c r="H25" s="38">
        <v>406.8</v>
      </c>
      <c r="I25" s="50">
        <f t="shared" si="0"/>
        <v>3.4999999999996589</v>
      </c>
      <c r="J25" s="50">
        <f t="shared" si="5"/>
        <v>75.739999999992619</v>
      </c>
      <c r="K25" s="50">
        <f t="shared" si="6"/>
        <v>104.70967741934464</v>
      </c>
      <c r="L25" s="38"/>
      <c r="M25" s="38">
        <v>9.51</v>
      </c>
      <c r="N25" s="70"/>
      <c r="O25" s="70"/>
      <c r="P25" s="38">
        <v>430.1</v>
      </c>
      <c r="Q25" s="50">
        <f t="shared" si="7"/>
        <v>1.0000000000002274</v>
      </c>
      <c r="R25" s="41"/>
      <c r="S25" s="50">
        <f t="shared" si="14"/>
        <v>22.620000000005145</v>
      </c>
      <c r="T25" s="50">
        <f t="shared" si="8"/>
        <v>5.2119815668214624</v>
      </c>
      <c r="U25" s="50"/>
      <c r="V25" s="38">
        <f t="shared" si="15"/>
        <v>99.971611940298516</v>
      </c>
      <c r="W25" s="55">
        <f t="shared" si="9"/>
        <v>3924.2600000000075</v>
      </c>
      <c r="X25" s="25"/>
      <c r="Y25" s="29">
        <v>630</v>
      </c>
      <c r="Z25" s="25"/>
      <c r="AA25" s="25"/>
      <c r="AB25" s="25"/>
      <c r="AC25" s="25"/>
      <c r="AD25" s="25"/>
      <c r="AE25" s="35">
        <f t="shared" si="3"/>
        <v>75.739999999992619</v>
      </c>
      <c r="AF25" s="13">
        <f t="shared" si="10"/>
        <v>2012.5200000000032</v>
      </c>
      <c r="AG25" s="13">
        <f t="shared" si="11"/>
        <v>31.102499999999999</v>
      </c>
      <c r="AH25" s="35">
        <f t="shared" si="4"/>
        <v>22.620000000005145</v>
      </c>
      <c r="AI25" s="101">
        <f t="shared" si="12"/>
        <v>1244.0999999999999</v>
      </c>
      <c r="AJ25" s="104"/>
      <c r="AK25" s="105"/>
      <c r="AM25" s="4">
        <f t="shared" si="13"/>
        <v>2755.9</v>
      </c>
      <c r="AN25" s="3"/>
      <c r="AO25" s="3"/>
    </row>
    <row r="26" spans="1:41" ht="15.75" x14ac:dyDescent="0.2">
      <c r="A26" s="1"/>
      <c r="B26" s="1"/>
      <c r="C26" s="1"/>
      <c r="D26" s="5"/>
      <c r="E26" s="59"/>
      <c r="F26" s="44">
        <v>1320</v>
      </c>
      <c r="G26" s="50">
        <v>35.6</v>
      </c>
      <c r="H26" s="50">
        <v>406.5</v>
      </c>
      <c r="I26" s="50">
        <f t="shared" si="0"/>
        <v>3.0000000000001137</v>
      </c>
      <c r="J26" s="50">
        <f t="shared" si="5"/>
        <v>64.92000000000246</v>
      </c>
      <c r="K26" s="50">
        <f t="shared" si="6"/>
        <v>89.751152073736122</v>
      </c>
      <c r="L26" s="50"/>
      <c r="M26" s="50">
        <v>9.89</v>
      </c>
      <c r="N26" s="70"/>
      <c r="O26" s="70"/>
      <c r="P26" s="50">
        <v>430.2</v>
      </c>
      <c r="Q26" s="50">
        <f t="shared" si="7"/>
        <v>0.99999999999965894</v>
      </c>
      <c r="R26" s="50"/>
      <c r="S26" s="50">
        <f t="shared" si="14"/>
        <v>22.619999999992285</v>
      </c>
      <c r="T26" s="50">
        <f t="shared" si="8"/>
        <v>5.2119815668184986</v>
      </c>
      <c r="U26" s="42"/>
      <c r="V26" s="38">
        <f t="shared" si="15"/>
        <v>99.972219101123599</v>
      </c>
      <c r="W26" s="55">
        <f t="shared" si="9"/>
        <v>3935.0799999999977</v>
      </c>
      <c r="X26" s="27"/>
      <c r="Y26" s="29">
        <v>660</v>
      </c>
      <c r="Z26" s="27"/>
      <c r="AA26" s="27"/>
      <c r="AB26" s="27"/>
      <c r="AC26" s="27"/>
      <c r="AD26" s="27"/>
      <c r="AE26" s="35">
        <f t="shared" si="3"/>
        <v>64.92000000000246</v>
      </c>
      <c r="AF26" s="13">
        <f t="shared" si="10"/>
        <v>2077.4400000000055</v>
      </c>
      <c r="AG26" s="13">
        <f t="shared" si="11"/>
        <v>31.667999999999807</v>
      </c>
      <c r="AH26" s="35">
        <f t="shared" si="4"/>
        <v>22.619999999992285</v>
      </c>
      <c r="AI26" s="101">
        <f t="shared" si="12"/>
        <v>1266.7199999999923</v>
      </c>
      <c r="AJ26" s="104"/>
      <c r="AK26" s="105"/>
      <c r="AM26" s="4">
        <f t="shared" si="13"/>
        <v>2733.2800000000079</v>
      </c>
      <c r="AN26" s="3"/>
      <c r="AO26" s="3"/>
    </row>
    <row r="27" spans="1:41" ht="15.75" x14ac:dyDescent="0.25">
      <c r="A27" s="1"/>
      <c r="B27" s="1"/>
      <c r="C27" s="1"/>
      <c r="D27" s="5"/>
      <c r="E27" s="59"/>
      <c r="F27" s="44">
        <v>1380</v>
      </c>
      <c r="G27" s="50">
        <v>33.5</v>
      </c>
      <c r="H27" s="50">
        <v>406.2</v>
      </c>
      <c r="I27" s="50">
        <f t="shared" si="0"/>
        <v>3.0000000000001137</v>
      </c>
      <c r="J27" s="50">
        <f t="shared" si="5"/>
        <v>64.92000000000246</v>
      </c>
      <c r="K27" s="50">
        <f t="shared" si="6"/>
        <v>89.751152073736122</v>
      </c>
      <c r="L27" s="50"/>
      <c r="M27" s="50">
        <v>10.4</v>
      </c>
      <c r="N27" s="70"/>
      <c r="O27" s="70"/>
      <c r="P27" s="50">
        <v>430.3</v>
      </c>
      <c r="Q27" s="50">
        <f t="shared" si="7"/>
        <v>1.0000000000002274</v>
      </c>
      <c r="R27" s="50"/>
      <c r="S27" s="50">
        <f t="shared" si="14"/>
        <v>22.620000000005145</v>
      </c>
      <c r="T27" s="50">
        <f t="shared" si="8"/>
        <v>5.2119815668214624</v>
      </c>
      <c r="U27" s="43"/>
      <c r="V27" s="38">
        <f t="shared" si="15"/>
        <v>99.968955223880599</v>
      </c>
      <c r="W27" s="55">
        <f t="shared" si="9"/>
        <v>3935.0799999999977</v>
      </c>
      <c r="X27" s="27"/>
      <c r="Y27" s="29">
        <v>690</v>
      </c>
      <c r="Z27" s="27"/>
      <c r="AA27" s="27"/>
      <c r="AB27" s="27"/>
      <c r="AC27" s="27"/>
      <c r="AD27" s="27"/>
      <c r="AE27" s="35">
        <f t="shared" si="3"/>
        <v>64.92000000000246</v>
      </c>
      <c r="AF27" s="13">
        <f t="shared" si="10"/>
        <v>2142.3600000000079</v>
      </c>
      <c r="AG27" s="13">
        <f t="shared" si="11"/>
        <v>32.233499999999935</v>
      </c>
      <c r="AH27" s="35">
        <f t="shared" si="4"/>
        <v>22.620000000005145</v>
      </c>
      <c r="AI27" s="101">
        <f t="shared" si="12"/>
        <v>1289.3399999999974</v>
      </c>
      <c r="AJ27" s="104"/>
      <c r="AK27" s="105"/>
      <c r="AM27" s="4">
        <f t="shared" si="13"/>
        <v>2710.6600000000026</v>
      </c>
      <c r="AN27" s="3"/>
      <c r="AO27" s="3"/>
    </row>
    <row r="28" spans="1:41" ht="15.75" x14ac:dyDescent="0.2">
      <c r="A28" s="1"/>
      <c r="B28" s="1"/>
      <c r="C28" s="1"/>
      <c r="D28" s="5"/>
      <c r="E28" s="59"/>
      <c r="F28" s="44">
        <v>1440</v>
      </c>
      <c r="G28" s="40">
        <v>31.8</v>
      </c>
      <c r="H28" s="40">
        <v>405.9</v>
      </c>
      <c r="I28" s="50">
        <f t="shared" si="0"/>
        <v>3.0000000000001137</v>
      </c>
      <c r="J28" s="50">
        <f t="shared" si="5"/>
        <v>64.92000000000246</v>
      </c>
      <c r="K28" s="50">
        <f t="shared" si="6"/>
        <v>89.751152073736122</v>
      </c>
      <c r="L28" s="50"/>
      <c r="M28" s="40">
        <v>10.82</v>
      </c>
      <c r="N28" s="40"/>
      <c r="O28" s="40"/>
      <c r="P28" s="40">
        <v>430.4</v>
      </c>
      <c r="Q28" s="50">
        <f t="shared" si="7"/>
        <v>0.99999999999965894</v>
      </c>
      <c r="R28" s="50"/>
      <c r="S28" s="50">
        <f t="shared" si="14"/>
        <v>22.619999999992285</v>
      </c>
      <c r="T28" s="50">
        <f t="shared" si="8"/>
        <v>5.2119815668184986</v>
      </c>
      <c r="U28" s="40"/>
      <c r="V28" s="38">
        <f t="shared" si="15"/>
        <v>99.965974842767295</v>
      </c>
      <c r="W28" s="55">
        <f t="shared" si="9"/>
        <v>3935.0799999999977</v>
      </c>
      <c r="X28" s="27"/>
      <c r="Y28" s="29">
        <v>720</v>
      </c>
      <c r="Z28" s="27"/>
      <c r="AA28" s="27"/>
      <c r="AB28" s="27"/>
      <c r="AC28" s="27"/>
      <c r="AD28" s="27"/>
      <c r="AE28" s="35">
        <f t="shared" si="3"/>
        <v>64.92000000000246</v>
      </c>
      <c r="AF28" s="13">
        <f t="shared" si="10"/>
        <v>2207.2800000000102</v>
      </c>
      <c r="AG28" s="13">
        <f t="shared" si="11"/>
        <v>32.798999999999744</v>
      </c>
      <c r="AH28" s="35">
        <f t="shared" si="4"/>
        <v>22.619999999992285</v>
      </c>
      <c r="AI28" s="101">
        <f t="shared" si="12"/>
        <v>1311.9599999999898</v>
      </c>
      <c r="AJ28" s="104"/>
      <c r="AK28" s="105"/>
      <c r="AM28" s="4">
        <f t="shared" si="13"/>
        <v>2688.04000000001</v>
      </c>
      <c r="AN28" s="3"/>
      <c r="AO28" s="3"/>
    </row>
    <row r="29" spans="1:41" ht="15.75" x14ac:dyDescent="0.2">
      <c r="A29" s="1"/>
      <c r="B29" s="1"/>
      <c r="C29" s="1"/>
      <c r="D29" s="5"/>
      <c r="E29" s="59"/>
      <c r="F29" s="44">
        <v>1500</v>
      </c>
      <c r="G29" s="14">
        <v>31.2</v>
      </c>
      <c r="H29" s="40">
        <v>405.6</v>
      </c>
      <c r="I29" s="31">
        <f t="shared" si="0"/>
        <v>2.9999999999995453</v>
      </c>
      <c r="J29" s="31">
        <f t="shared" si="5"/>
        <v>64.919999999990168</v>
      </c>
      <c r="K29" s="31">
        <f t="shared" si="6"/>
        <v>89.751152073719126</v>
      </c>
      <c r="L29" s="31"/>
      <c r="M29" s="14">
        <v>11.16</v>
      </c>
      <c r="N29" s="14"/>
      <c r="O29" s="14"/>
      <c r="P29" s="40">
        <v>430.5</v>
      </c>
      <c r="Q29" s="50">
        <f t="shared" si="7"/>
        <v>1.0000000000002274</v>
      </c>
      <c r="R29" s="31"/>
      <c r="S29" s="50">
        <f t="shared" si="14"/>
        <v>22.620000000005145</v>
      </c>
      <c r="T29" s="50">
        <f t="shared" si="8"/>
        <v>5.2119815668214624</v>
      </c>
      <c r="U29" s="28"/>
      <c r="V29" s="38">
        <f t="shared" si="15"/>
        <v>99.964230769230767</v>
      </c>
      <c r="W29" s="55">
        <f t="shared" si="9"/>
        <v>3935.0800000000099</v>
      </c>
      <c r="X29" s="27"/>
      <c r="Y29" s="29">
        <v>750</v>
      </c>
      <c r="Z29" s="27"/>
      <c r="AA29" s="27"/>
      <c r="AB29" s="27"/>
      <c r="AC29" s="27"/>
      <c r="AD29" s="27"/>
      <c r="AE29" s="35">
        <f t="shared" si="3"/>
        <v>64.919999999990168</v>
      </c>
      <c r="AF29" s="13">
        <f t="shared" si="10"/>
        <v>2272.2000000000003</v>
      </c>
      <c r="AG29" s="13">
        <f t="shared" si="11"/>
        <v>33.364499999999872</v>
      </c>
      <c r="AH29" s="35">
        <f t="shared" si="4"/>
        <v>22.620000000005145</v>
      </c>
      <c r="AI29" s="101">
        <f t="shared" si="12"/>
        <v>1334.5799999999949</v>
      </c>
      <c r="AJ29" s="104"/>
      <c r="AK29" s="105"/>
      <c r="AM29" s="4">
        <f t="shared" si="13"/>
        <v>2665.4200000000051</v>
      </c>
      <c r="AN29" s="3"/>
      <c r="AO29" s="3"/>
    </row>
    <row r="30" spans="1:41" ht="15.75" x14ac:dyDescent="0.2">
      <c r="A30" s="1"/>
      <c r="B30" s="1"/>
      <c r="C30" s="1"/>
      <c r="D30" s="5"/>
      <c r="E30" s="59"/>
      <c r="F30" s="44">
        <v>1560</v>
      </c>
      <c r="G30" s="14">
        <v>29.8</v>
      </c>
      <c r="H30" s="40">
        <v>405.25</v>
      </c>
      <c r="I30" s="31">
        <f t="shared" si="0"/>
        <v>3.5000000000002274</v>
      </c>
      <c r="J30" s="31">
        <f t="shared" si="5"/>
        <v>75.740000000004926</v>
      </c>
      <c r="K30" s="31">
        <f t="shared" si="6"/>
        <v>104.70967741936165</v>
      </c>
      <c r="L30" s="31"/>
      <c r="M30" s="14">
        <v>11.51</v>
      </c>
      <c r="N30" s="14"/>
      <c r="O30" s="14"/>
      <c r="P30" s="40">
        <v>430.6</v>
      </c>
      <c r="Q30" s="50">
        <f t="shared" si="7"/>
        <v>1.0000000000002274</v>
      </c>
      <c r="R30" s="31"/>
      <c r="S30" s="50">
        <f t="shared" si="14"/>
        <v>22.620000000005145</v>
      </c>
      <c r="T30" s="50">
        <f t="shared" si="8"/>
        <v>5.2119815668214624</v>
      </c>
      <c r="U30" s="28"/>
      <c r="V30" s="38">
        <f t="shared" si="15"/>
        <v>99.961375838926173</v>
      </c>
      <c r="W30" s="55">
        <f t="shared" si="9"/>
        <v>3924.2599999999952</v>
      </c>
      <c r="X30" s="27"/>
      <c r="Y30" s="29">
        <v>780</v>
      </c>
      <c r="Z30" s="27"/>
      <c r="AA30" s="27"/>
      <c r="AB30" s="27"/>
      <c r="AC30" s="27"/>
      <c r="AD30" s="27"/>
      <c r="AE30" s="35">
        <f t="shared" si="3"/>
        <v>75.740000000004926</v>
      </c>
      <c r="AF30" s="13">
        <f t="shared" si="10"/>
        <v>2347.9400000000051</v>
      </c>
      <c r="AG30" s="13">
        <f t="shared" si="11"/>
        <v>33.93</v>
      </c>
      <c r="AH30" s="35">
        <f t="shared" si="4"/>
        <v>22.620000000005145</v>
      </c>
      <c r="AI30" s="101">
        <f t="shared" si="12"/>
        <v>1357.2</v>
      </c>
      <c r="AJ30" s="104"/>
      <c r="AK30" s="105"/>
      <c r="AM30" s="4">
        <f t="shared" si="13"/>
        <v>2642.8</v>
      </c>
      <c r="AN30" s="3"/>
      <c r="AO30" s="3"/>
    </row>
    <row r="31" spans="1:41" ht="15.75" x14ac:dyDescent="0.2">
      <c r="A31" s="1"/>
      <c r="B31" s="1"/>
      <c r="C31" s="1"/>
      <c r="D31" s="5"/>
      <c r="E31" s="59"/>
      <c r="F31" s="44">
        <v>1620</v>
      </c>
      <c r="G31" s="14">
        <v>28.9</v>
      </c>
      <c r="H31" s="40">
        <v>404.9</v>
      </c>
      <c r="I31" s="31">
        <f t="shared" si="0"/>
        <v>3.5000000000002274</v>
      </c>
      <c r="J31" s="31">
        <f t="shared" si="5"/>
        <v>75.740000000004926</v>
      </c>
      <c r="K31" s="31">
        <f t="shared" si="6"/>
        <v>104.70967741936165</v>
      </c>
      <c r="L31" s="31"/>
      <c r="M31" s="14">
        <v>11.95</v>
      </c>
      <c r="N31" s="14"/>
      <c r="O31" s="14"/>
      <c r="P31" s="40">
        <v>430.65</v>
      </c>
      <c r="Q31" s="50">
        <f t="shared" si="7"/>
        <v>0.49999999999954525</v>
      </c>
      <c r="R31" s="31"/>
      <c r="S31" s="50">
        <f t="shared" si="14"/>
        <v>11.309999999989714</v>
      </c>
      <c r="T31" s="50">
        <f t="shared" si="8"/>
        <v>2.6059907834077682</v>
      </c>
      <c r="U31" s="28"/>
      <c r="V31" s="38">
        <f t="shared" si="15"/>
        <v>99.958650519031139</v>
      </c>
      <c r="W31" s="55">
        <f t="shared" si="9"/>
        <v>3924.2599999999952</v>
      </c>
      <c r="X31" s="27"/>
      <c r="Y31" s="29">
        <v>810</v>
      </c>
      <c r="Z31" s="27"/>
      <c r="AA31" s="27"/>
      <c r="AB31" s="27"/>
      <c r="AC31" s="27"/>
      <c r="AD31" s="27"/>
      <c r="AE31" s="35">
        <f t="shared" si="3"/>
        <v>75.740000000004926</v>
      </c>
      <c r="AF31" s="13">
        <f t="shared" si="10"/>
        <v>2423.6800000000098</v>
      </c>
      <c r="AG31" s="13">
        <f t="shared" si="11"/>
        <v>34.212749999999744</v>
      </c>
      <c r="AH31" s="35">
        <f t="shared" si="4"/>
        <v>11.309999999989714</v>
      </c>
      <c r="AI31" s="101">
        <f t="shared" si="12"/>
        <v>1368.5099999999898</v>
      </c>
      <c r="AJ31" s="104"/>
      <c r="AK31" s="105"/>
      <c r="AM31" s="4">
        <f t="shared" si="13"/>
        <v>2631.4900000000102</v>
      </c>
      <c r="AN31" s="3"/>
      <c r="AO31" s="3"/>
    </row>
    <row r="32" spans="1:41" ht="15.75" x14ac:dyDescent="0.2">
      <c r="A32" s="1"/>
      <c r="B32" s="1"/>
      <c r="C32" s="1"/>
      <c r="D32" s="5"/>
      <c r="E32" s="59"/>
      <c r="F32" s="44">
        <v>1680</v>
      </c>
      <c r="G32" s="14">
        <v>27.4</v>
      </c>
      <c r="H32" s="40">
        <v>404.6</v>
      </c>
      <c r="I32" s="31">
        <f t="shared" si="0"/>
        <v>2.9999999999995453</v>
      </c>
      <c r="J32" s="31">
        <f t="shared" si="5"/>
        <v>64.919999999990168</v>
      </c>
      <c r="K32" s="31">
        <f t="shared" si="6"/>
        <v>89.751152073719126</v>
      </c>
      <c r="L32" s="31"/>
      <c r="M32" s="14">
        <v>12.45</v>
      </c>
      <c r="N32" s="14"/>
      <c r="O32" s="14"/>
      <c r="P32" s="40">
        <v>430.8</v>
      </c>
      <c r="Q32" s="50">
        <f t="shared" si="7"/>
        <v>1.5000000000003411</v>
      </c>
      <c r="R32" s="31"/>
      <c r="S32" s="50">
        <f t="shared" si="14"/>
        <v>33.930000000007716</v>
      </c>
      <c r="T32" s="50">
        <f t="shared" si="8"/>
        <v>7.8179723502321927</v>
      </c>
      <c r="U32" s="28"/>
      <c r="V32" s="38">
        <f t="shared" si="15"/>
        <v>99.954562043795619</v>
      </c>
      <c r="W32" s="55">
        <f t="shared" si="9"/>
        <v>3935.0800000000099</v>
      </c>
      <c r="X32" s="27"/>
      <c r="Y32" s="29">
        <v>840</v>
      </c>
      <c r="Z32" s="27"/>
      <c r="AA32" s="27"/>
      <c r="AB32" s="27"/>
      <c r="AC32" s="27"/>
      <c r="AD32" s="27"/>
      <c r="AE32" s="35">
        <f t="shared" si="3"/>
        <v>64.919999999990168</v>
      </c>
      <c r="AF32" s="13">
        <f t="shared" si="10"/>
        <v>2488.6</v>
      </c>
      <c r="AG32" s="13">
        <f t="shared" si="11"/>
        <v>35.060999999999936</v>
      </c>
      <c r="AH32" s="35">
        <f t="shared" si="4"/>
        <v>33.930000000007716</v>
      </c>
      <c r="AI32" s="101">
        <f t="shared" si="12"/>
        <v>1402.4399999999976</v>
      </c>
      <c r="AJ32" s="104"/>
      <c r="AK32" s="105"/>
      <c r="AM32" s="4">
        <f t="shared" si="13"/>
        <v>2597.5600000000022</v>
      </c>
      <c r="AN32" s="3"/>
      <c r="AO32" s="3"/>
    </row>
    <row r="33" spans="1:41" ht="15.75" x14ac:dyDescent="0.2">
      <c r="A33" s="1"/>
      <c r="B33" s="1"/>
      <c r="C33" s="1"/>
      <c r="D33" s="5"/>
      <c r="E33" s="59"/>
      <c r="F33" s="44">
        <v>1740</v>
      </c>
      <c r="G33" s="14">
        <v>26.7</v>
      </c>
      <c r="H33" s="40">
        <v>404.35</v>
      </c>
      <c r="I33" s="31">
        <f t="shared" si="0"/>
        <v>2.5</v>
      </c>
      <c r="J33" s="31">
        <f t="shared" si="5"/>
        <v>54.1</v>
      </c>
      <c r="K33" s="31">
        <f t="shared" si="6"/>
        <v>74.792626728110605</v>
      </c>
      <c r="L33" s="31"/>
      <c r="M33" s="14">
        <v>12.88</v>
      </c>
      <c r="N33" s="14"/>
      <c r="O33" s="14"/>
      <c r="P33" s="40">
        <v>430.85</v>
      </c>
      <c r="Q33" s="50">
        <f t="shared" si="7"/>
        <v>0.50000000000011369</v>
      </c>
      <c r="R33" s="31"/>
      <c r="S33" s="50">
        <f t="shared" si="14"/>
        <v>11.310000000002573</v>
      </c>
      <c r="T33" s="50">
        <f t="shared" si="8"/>
        <v>2.6059907834107312</v>
      </c>
      <c r="U33" s="28"/>
      <c r="V33" s="38">
        <f t="shared" si="15"/>
        <v>99.951760299625477</v>
      </c>
      <c r="W33" s="55">
        <f t="shared" si="9"/>
        <v>3945.9</v>
      </c>
      <c r="X33" s="27"/>
      <c r="Y33" s="29">
        <v>870</v>
      </c>
      <c r="Z33" s="27"/>
      <c r="AA33" s="27"/>
      <c r="AB33" s="27"/>
      <c r="AC33" s="27"/>
      <c r="AD33" s="27"/>
      <c r="AE33" s="35">
        <f t="shared" si="3"/>
        <v>54.1</v>
      </c>
      <c r="AF33" s="13">
        <f t="shared" si="10"/>
        <v>2542.6999999999998</v>
      </c>
      <c r="AG33" s="13">
        <f t="shared" si="11"/>
        <v>35.343750000000007</v>
      </c>
      <c r="AH33" s="35">
        <f t="shared" si="4"/>
        <v>11.310000000002573</v>
      </c>
      <c r="AI33" s="101">
        <f t="shared" si="12"/>
        <v>1413.7500000000002</v>
      </c>
      <c r="AJ33" s="104"/>
      <c r="AK33" s="105"/>
      <c r="AM33" s="4">
        <f t="shared" si="13"/>
        <v>2586.25</v>
      </c>
      <c r="AN33" s="3"/>
      <c r="AO33" s="3"/>
    </row>
    <row r="34" spans="1:41" ht="15.75" x14ac:dyDescent="0.2">
      <c r="A34" s="1"/>
      <c r="B34" s="1"/>
      <c r="C34" s="1"/>
      <c r="D34" s="5"/>
      <c r="E34" s="59"/>
      <c r="F34" s="44">
        <v>1800</v>
      </c>
      <c r="G34" s="14">
        <v>26</v>
      </c>
      <c r="H34" s="40">
        <v>404</v>
      </c>
      <c r="I34" s="31">
        <f t="shared" si="0"/>
        <v>3.5000000000002274</v>
      </c>
      <c r="J34" s="31">
        <f t="shared" si="5"/>
        <v>75.740000000004926</v>
      </c>
      <c r="K34" s="31">
        <f t="shared" si="6"/>
        <v>104.70967741936165</v>
      </c>
      <c r="L34" s="31"/>
      <c r="M34" s="14">
        <v>13.33</v>
      </c>
      <c r="N34" s="14"/>
      <c r="O34" s="14"/>
      <c r="P34" s="40">
        <v>430.95</v>
      </c>
      <c r="Q34" s="50">
        <f t="shared" si="7"/>
        <v>0.99999999999965894</v>
      </c>
      <c r="R34" s="31"/>
      <c r="S34" s="50">
        <f t="shared" si="14"/>
        <v>22.619999999992285</v>
      </c>
      <c r="T34" s="50">
        <f t="shared" si="8"/>
        <v>5.2119815668184986</v>
      </c>
      <c r="U34" s="28"/>
      <c r="V34" s="38">
        <f t="shared" si="15"/>
        <v>99.948730769230764</v>
      </c>
      <c r="W34" s="55">
        <f t="shared" si="9"/>
        <v>3924.2599999999952</v>
      </c>
      <c r="X34" s="27"/>
      <c r="Y34" s="29">
        <v>900</v>
      </c>
      <c r="Z34" s="27"/>
      <c r="AA34" s="27"/>
      <c r="AB34" s="27"/>
      <c r="AC34" s="27"/>
      <c r="AD34" s="27"/>
      <c r="AE34" s="35">
        <f t="shared" si="3"/>
        <v>75.740000000004926</v>
      </c>
      <c r="AF34" s="13">
        <f t="shared" si="10"/>
        <v>2618.4400000000046</v>
      </c>
      <c r="AG34" s="13">
        <f t="shared" si="11"/>
        <v>35.909249999999815</v>
      </c>
      <c r="AH34" s="35">
        <f t="shared" si="4"/>
        <v>22.619999999992285</v>
      </c>
      <c r="AI34" s="101">
        <f t="shared" si="12"/>
        <v>1436.3699999999926</v>
      </c>
      <c r="AJ34" s="106"/>
      <c r="AK34" s="105"/>
      <c r="AM34" s="4">
        <f t="shared" si="13"/>
        <v>2563.6300000000074</v>
      </c>
      <c r="AN34" s="3"/>
      <c r="AO34" s="3"/>
    </row>
    <row r="35" spans="1:41" ht="15.75" x14ac:dyDescent="0.2">
      <c r="A35" s="1"/>
      <c r="B35" s="1"/>
      <c r="C35" s="1"/>
      <c r="D35" s="5"/>
      <c r="E35" s="59"/>
      <c r="F35" s="44">
        <v>1860</v>
      </c>
      <c r="G35" s="14">
        <v>25.6</v>
      </c>
      <c r="H35" s="40">
        <v>403.7</v>
      </c>
      <c r="I35" s="31">
        <f t="shared" si="0"/>
        <v>3.0000000000001137</v>
      </c>
      <c r="J35" s="31">
        <f t="shared" si="5"/>
        <v>64.92000000000246</v>
      </c>
      <c r="K35" s="31">
        <f t="shared" si="6"/>
        <v>89.751152073736122</v>
      </c>
      <c r="L35" s="31"/>
      <c r="M35" s="14">
        <v>13.82</v>
      </c>
      <c r="N35" s="14"/>
      <c r="O35" s="14"/>
      <c r="P35" s="40">
        <v>431.1</v>
      </c>
      <c r="Q35" s="50">
        <f t="shared" si="7"/>
        <v>1.5000000000003411</v>
      </c>
      <c r="R35" s="31"/>
      <c r="S35" s="50">
        <f t="shared" si="14"/>
        <v>33.930000000007716</v>
      </c>
      <c r="T35" s="50">
        <f t="shared" si="8"/>
        <v>7.8179723502321927</v>
      </c>
      <c r="U35" s="28"/>
      <c r="V35" s="38">
        <f t="shared" si="15"/>
        <v>99.946015625000001</v>
      </c>
      <c r="W35" s="55">
        <f t="shared" si="9"/>
        <v>3935.0799999999977</v>
      </c>
      <c r="X35" s="27"/>
      <c r="Y35" s="29">
        <v>930</v>
      </c>
      <c r="Z35" s="27"/>
      <c r="AA35" s="27"/>
      <c r="AB35" s="27"/>
      <c r="AC35" s="27"/>
      <c r="AD35" s="27"/>
      <c r="AE35" s="35">
        <f t="shared" si="3"/>
        <v>64.92000000000246</v>
      </c>
      <c r="AF35" s="13">
        <f t="shared" si="10"/>
        <v>2683.3600000000069</v>
      </c>
      <c r="AG35" s="13">
        <f t="shared" si="11"/>
        <v>36.757500000000007</v>
      </c>
      <c r="AH35" s="35">
        <f t="shared" si="4"/>
        <v>33.930000000007716</v>
      </c>
      <c r="AI35" s="101">
        <f t="shared" si="12"/>
        <v>1470.3000000000004</v>
      </c>
      <c r="AJ35" s="106"/>
      <c r="AK35" s="105"/>
      <c r="AM35" s="4">
        <f t="shared" si="13"/>
        <v>2529.6999999999998</v>
      </c>
      <c r="AN35" s="3"/>
      <c r="AO35" s="3"/>
    </row>
    <row r="36" spans="1:41" ht="15.75" x14ac:dyDescent="0.2">
      <c r="A36" s="1"/>
      <c r="B36" s="1"/>
      <c r="C36" s="1"/>
      <c r="D36" s="5"/>
      <c r="E36" s="59"/>
      <c r="F36" s="44">
        <v>1920</v>
      </c>
      <c r="G36" s="14">
        <v>25.4</v>
      </c>
      <c r="H36" s="40">
        <v>403.4</v>
      </c>
      <c r="I36" s="31">
        <f t="shared" si="0"/>
        <v>3.0000000000001137</v>
      </c>
      <c r="J36" s="31">
        <f t="shared" si="5"/>
        <v>64.92000000000246</v>
      </c>
      <c r="K36" s="31">
        <f t="shared" si="6"/>
        <v>89.751152073736122</v>
      </c>
      <c r="L36" s="31"/>
      <c r="M36" s="14">
        <v>14.33</v>
      </c>
      <c r="N36" s="14"/>
      <c r="O36" s="14"/>
      <c r="P36" s="40">
        <v>431.1</v>
      </c>
      <c r="Q36" s="50">
        <f t="shared" si="7"/>
        <v>0</v>
      </c>
      <c r="R36" s="31"/>
      <c r="S36" s="50">
        <f t="shared" si="14"/>
        <v>0</v>
      </c>
      <c r="T36" s="50" t="s">
        <v>50</v>
      </c>
      <c r="U36" s="28"/>
      <c r="V36" s="38">
        <f t="shared" si="15"/>
        <v>99.943582677165352</v>
      </c>
      <c r="W36" s="55">
        <f t="shared" si="9"/>
        <v>3935.0799999999977</v>
      </c>
      <c r="X36" s="27"/>
      <c r="Y36" s="29">
        <v>960</v>
      </c>
      <c r="Z36" s="27"/>
      <c r="AA36" s="27"/>
      <c r="AB36" s="27"/>
      <c r="AC36" s="27"/>
      <c r="AD36" s="27"/>
      <c r="AE36" s="35">
        <f t="shared" si="3"/>
        <v>64.92000000000246</v>
      </c>
      <c r="AF36" s="13">
        <f t="shared" si="10"/>
        <v>2748.2800000000093</v>
      </c>
      <c r="AG36" s="13">
        <f t="shared" si="11"/>
        <v>36.757500000000007</v>
      </c>
      <c r="AH36" s="35">
        <f t="shared" si="4"/>
        <v>0</v>
      </c>
      <c r="AI36" s="101">
        <f t="shared" si="12"/>
        <v>1470.3000000000004</v>
      </c>
      <c r="AJ36" s="106"/>
      <c r="AK36" s="105"/>
      <c r="AM36" s="4">
        <f t="shared" si="13"/>
        <v>2529.6999999999998</v>
      </c>
      <c r="AN36" s="3"/>
      <c r="AO36" s="3"/>
    </row>
    <row r="37" spans="1:41" ht="15.75" x14ac:dyDescent="0.2">
      <c r="A37" s="1"/>
      <c r="B37" s="1"/>
      <c r="C37" s="1"/>
      <c r="D37" s="5"/>
      <c r="E37" s="59"/>
      <c r="F37" s="44">
        <v>1980</v>
      </c>
      <c r="G37" s="14">
        <v>25.1</v>
      </c>
      <c r="H37" s="40">
        <v>403.2</v>
      </c>
      <c r="I37" s="31">
        <f t="shared" si="0"/>
        <v>1.9999999999998863</v>
      </c>
      <c r="J37" s="31">
        <f t="shared" si="5"/>
        <v>43.279999999997543</v>
      </c>
      <c r="K37" s="31">
        <f t="shared" si="6"/>
        <v>59.83410138248508</v>
      </c>
      <c r="L37" s="31"/>
      <c r="M37" s="14">
        <v>15.08</v>
      </c>
      <c r="N37" s="14"/>
      <c r="O37" s="14"/>
      <c r="P37" s="40">
        <v>431.15</v>
      </c>
      <c r="Q37" s="50">
        <f t="shared" si="7"/>
        <v>0.49999999999954525</v>
      </c>
      <c r="R37" s="31"/>
      <c r="S37" s="50">
        <f t="shared" si="14"/>
        <v>11.309999999989714</v>
      </c>
      <c r="T37" s="50">
        <f t="shared" si="8"/>
        <v>2.6059907834077682</v>
      </c>
      <c r="U37" s="28"/>
      <c r="V37" s="38">
        <f t="shared" si="15"/>
        <v>99.9399203187251</v>
      </c>
      <c r="W37" s="55">
        <f t="shared" si="9"/>
        <v>3956.7200000000025</v>
      </c>
      <c r="X37" s="27"/>
      <c r="Y37" s="29">
        <v>990</v>
      </c>
      <c r="Z37" s="27"/>
      <c r="AA37" s="27"/>
      <c r="AB37" s="27"/>
      <c r="AC37" s="27"/>
      <c r="AD37" s="27"/>
      <c r="AE37" s="35">
        <f t="shared" si="3"/>
        <v>43.279999999997543</v>
      </c>
      <c r="AF37" s="13">
        <f t="shared" si="10"/>
        <v>2791.5600000000068</v>
      </c>
      <c r="AG37" s="13">
        <f t="shared" si="11"/>
        <v>37.040249999999752</v>
      </c>
      <c r="AH37" s="35">
        <f t="shared" si="4"/>
        <v>11.309999999989714</v>
      </c>
      <c r="AI37" s="101">
        <f t="shared" si="12"/>
        <v>1481.6099999999901</v>
      </c>
      <c r="AJ37" s="106"/>
      <c r="AK37" s="105"/>
      <c r="AM37" s="4">
        <f t="shared" si="13"/>
        <v>2518.3900000000099</v>
      </c>
      <c r="AN37" s="3"/>
      <c r="AO37" s="3"/>
    </row>
    <row r="38" spans="1:41" ht="15.75" x14ac:dyDescent="0.2">
      <c r="A38" s="1"/>
      <c r="B38" s="1"/>
      <c r="C38" s="1"/>
      <c r="D38" s="5"/>
      <c r="E38" s="59"/>
      <c r="F38" s="44">
        <v>2040</v>
      </c>
      <c r="G38" s="14">
        <v>24.6</v>
      </c>
      <c r="H38" s="40">
        <v>402.85</v>
      </c>
      <c r="I38" s="31">
        <f t="shared" si="0"/>
        <v>3.4999999999996589</v>
      </c>
      <c r="J38" s="31">
        <f t="shared" si="5"/>
        <v>75.739999999992619</v>
      </c>
      <c r="K38" s="31">
        <f t="shared" si="6"/>
        <v>104.70967741934464</v>
      </c>
      <c r="L38" s="31"/>
      <c r="M38" s="14">
        <v>15.65</v>
      </c>
      <c r="N38" s="14"/>
      <c r="O38" s="14"/>
      <c r="P38" s="40">
        <v>431.3</v>
      </c>
      <c r="Q38" s="50">
        <f t="shared" si="7"/>
        <v>1.5000000000003411</v>
      </c>
      <c r="R38" s="31"/>
      <c r="S38" s="50">
        <f t="shared" si="14"/>
        <v>33.930000000007716</v>
      </c>
      <c r="T38" s="50">
        <f t="shared" si="8"/>
        <v>7.8179723502321927</v>
      </c>
      <c r="U38" s="28"/>
      <c r="V38" s="38">
        <f t="shared" si="15"/>
        <v>99.936382113821139</v>
      </c>
      <c r="W38" s="55">
        <f t="shared" si="9"/>
        <v>3924.2600000000075</v>
      </c>
      <c r="X38" s="27"/>
      <c r="Y38" s="29">
        <v>1020</v>
      </c>
      <c r="Z38" s="27"/>
      <c r="AA38" s="27"/>
      <c r="AB38" s="27"/>
      <c r="AC38" s="27"/>
      <c r="AD38" s="27"/>
      <c r="AE38" s="87">
        <f t="shared" si="3"/>
        <v>75.739999999992619</v>
      </c>
      <c r="AF38" s="88">
        <f t="shared" si="10"/>
        <v>2867.2999999999993</v>
      </c>
      <c r="AG38" s="88">
        <f t="shared" si="11"/>
        <v>37.888499999999951</v>
      </c>
      <c r="AH38" s="87">
        <f t="shared" si="4"/>
        <v>33.930000000007716</v>
      </c>
      <c r="AI38" s="102">
        <f t="shared" si="12"/>
        <v>1515.5399999999979</v>
      </c>
      <c r="AJ38" s="106"/>
      <c r="AK38" s="105"/>
      <c r="AM38" s="4">
        <f t="shared" si="13"/>
        <v>2484.4600000000019</v>
      </c>
      <c r="AN38" s="3"/>
      <c r="AO38" s="3"/>
    </row>
    <row r="39" spans="1:41" ht="15.75" x14ac:dyDescent="0.25">
      <c r="A39" s="1"/>
      <c r="B39" s="1"/>
      <c r="C39" s="1"/>
      <c r="D39" s="5"/>
      <c r="E39" s="72"/>
      <c r="F39" s="73"/>
      <c r="G39" s="23"/>
      <c r="H39" s="74"/>
      <c r="I39" s="11"/>
      <c r="J39" s="11"/>
      <c r="K39" s="11"/>
      <c r="L39" s="11"/>
      <c r="M39" s="23"/>
      <c r="N39" s="23"/>
      <c r="O39" s="23"/>
      <c r="P39" s="74"/>
      <c r="Q39" s="75"/>
      <c r="R39" s="11"/>
      <c r="S39" s="75"/>
      <c r="T39" s="50">
        <f>AVERAGE(T5:T38)</f>
        <v>10.581901968998727</v>
      </c>
      <c r="U39" s="85"/>
      <c r="V39" s="39"/>
      <c r="W39" s="84"/>
      <c r="X39" s="90" t="s">
        <v>31</v>
      </c>
      <c r="Y39" s="90"/>
      <c r="Z39" s="91"/>
      <c r="AA39" s="92" t="e">
        <f>AVERAGE(AA5:AA22)</f>
        <v>#REF!</v>
      </c>
      <c r="AB39" s="91"/>
      <c r="AC39" s="92" t="e">
        <f>AVERAGE(AC5:AC22)</f>
        <v>#REF!</v>
      </c>
      <c r="AD39" s="93">
        <f>AVERAGE(AD5:AD22)</f>
        <v>99.973000822249475</v>
      </c>
      <c r="AE39" s="89"/>
      <c r="AF39" s="17"/>
      <c r="AG39" s="17"/>
      <c r="AH39" s="89"/>
      <c r="AI39" s="17"/>
      <c r="AJ39" s="106"/>
      <c r="AK39" s="105"/>
    </row>
    <row r="40" spans="1:41" ht="15.75" x14ac:dyDescent="0.2">
      <c r="A40" s="1"/>
      <c r="B40" s="1"/>
      <c r="C40" s="1"/>
      <c r="D40" s="5"/>
      <c r="E40" s="72"/>
      <c r="F40" s="73"/>
      <c r="G40" s="23"/>
      <c r="H40" s="74"/>
      <c r="I40" s="11"/>
      <c r="J40" s="11"/>
      <c r="K40" s="11"/>
      <c r="L40" s="11"/>
      <c r="M40" s="23"/>
      <c r="N40" s="23"/>
      <c r="O40" s="23"/>
      <c r="P40" s="74"/>
      <c r="Q40" s="75"/>
      <c r="R40" s="11"/>
      <c r="S40" s="75"/>
      <c r="T40" s="75"/>
      <c r="U40" s="78"/>
      <c r="V40" s="39"/>
      <c r="W40" s="94"/>
      <c r="X40" s="18"/>
      <c r="Y40" s="18"/>
      <c r="Z40" s="18"/>
      <c r="AA40" s="18"/>
      <c r="AB40" s="18"/>
      <c r="AC40" s="18"/>
      <c r="AD40" s="18"/>
      <c r="AE40" s="89"/>
      <c r="AF40" s="17"/>
      <c r="AG40" s="17"/>
      <c r="AH40" s="89"/>
      <c r="AI40" s="17"/>
    </row>
    <row r="41" spans="1:41" ht="15.75" x14ac:dyDescent="0.2">
      <c r="A41" s="1"/>
      <c r="B41" s="1"/>
      <c r="C41" s="1"/>
      <c r="D41" s="5"/>
      <c r="E41" s="72"/>
      <c r="F41" s="73"/>
      <c r="G41" s="23"/>
      <c r="H41" s="74"/>
      <c r="I41" s="11"/>
      <c r="J41" s="11"/>
      <c r="K41" s="11"/>
      <c r="L41" s="11"/>
      <c r="M41" s="23"/>
      <c r="N41" s="23"/>
      <c r="O41" s="23"/>
      <c r="P41" s="74"/>
      <c r="Q41" s="75"/>
      <c r="R41" s="11"/>
      <c r="S41" s="75"/>
      <c r="T41" s="75"/>
      <c r="U41" s="78"/>
      <c r="V41" s="39"/>
      <c r="W41" s="95"/>
      <c r="X41" s="18"/>
      <c r="Y41" s="18"/>
      <c r="Z41" s="18"/>
      <c r="AA41" s="18"/>
      <c r="AB41" s="18"/>
      <c r="AC41" s="18"/>
      <c r="AD41" s="18"/>
      <c r="AE41" s="89"/>
      <c r="AF41" s="17"/>
      <c r="AG41" s="17"/>
      <c r="AH41" s="89"/>
      <c r="AI41" s="17"/>
    </row>
    <row r="42" spans="1:41" ht="15.75" x14ac:dyDescent="0.2">
      <c r="D42" s="5"/>
      <c r="E42" s="72"/>
      <c r="F42" s="73"/>
      <c r="G42" s="23"/>
      <c r="H42" s="74"/>
      <c r="I42" s="11"/>
      <c r="J42" s="11"/>
      <c r="K42" s="11"/>
      <c r="L42" s="11"/>
      <c r="M42" s="23"/>
      <c r="N42" s="23"/>
      <c r="O42" s="23"/>
      <c r="P42" s="74"/>
      <c r="Q42" s="75"/>
      <c r="R42" s="11"/>
      <c r="S42" s="75"/>
      <c r="T42" s="75"/>
      <c r="U42" s="78"/>
      <c r="V42" s="39"/>
      <c r="W42" s="94"/>
      <c r="X42" s="18"/>
      <c r="Y42" s="18"/>
      <c r="Z42" s="18"/>
      <c r="AA42" s="18"/>
      <c r="AB42" s="18"/>
      <c r="AC42" s="18"/>
      <c r="AD42" s="18"/>
      <c r="AE42" s="89"/>
      <c r="AF42" s="17"/>
      <c r="AG42" s="17"/>
      <c r="AH42" s="89"/>
      <c r="AI42" s="17"/>
    </row>
    <row r="43" spans="1:41" ht="15.75" x14ac:dyDescent="0.2">
      <c r="D43" s="5"/>
      <c r="E43" s="72"/>
      <c r="F43" s="73"/>
      <c r="G43" s="23"/>
      <c r="H43" s="74"/>
      <c r="I43" s="11"/>
      <c r="J43" s="11"/>
      <c r="K43" s="11"/>
      <c r="L43" s="11"/>
      <c r="M43" s="23"/>
      <c r="N43" s="23"/>
      <c r="O43" s="23"/>
      <c r="P43" s="74"/>
      <c r="Q43" s="75"/>
      <c r="R43" s="11"/>
      <c r="S43" s="75"/>
      <c r="T43" s="75"/>
      <c r="U43" s="78"/>
      <c r="V43" s="39"/>
      <c r="W43" s="94"/>
      <c r="X43" s="18"/>
      <c r="Y43" s="18"/>
      <c r="Z43" s="18"/>
      <c r="AA43" s="18"/>
      <c r="AB43" s="18"/>
      <c r="AC43" s="18"/>
      <c r="AD43" s="18"/>
      <c r="AE43" s="89"/>
      <c r="AF43" s="17"/>
      <c r="AG43" s="17"/>
      <c r="AH43" s="89"/>
      <c r="AI43" s="17"/>
    </row>
    <row r="44" spans="1:41" ht="15.75" x14ac:dyDescent="0.2">
      <c r="D44" s="5"/>
      <c r="E44" s="72"/>
      <c r="F44" s="73"/>
      <c r="G44" s="23"/>
      <c r="H44" s="74"/>
      <c r="I44" s="11"/>
      <c r="J44" s="11"/>
      <c r="K44" s="11"/>
      <c r="L44" s="11"/>
      <c r="M44" s="23"/>
      <c r="N44" s="23"/>
      <c r="O44" s="23"/>
      <c r="P44" s="74"/>
      <c r="Q44" s="75"/>
      <c r="R44" s="11"/>
      <c r="S44" s="75"/>
      <c r="T44" s="75"/>
      <c r="U44" s="78"/>
      <c r="V44" s="39"/>
      <c r="W44" s="94"/>
      <c r="X44" s="18"/>
      <c r="Y44" s="18"/>
      <c r="Z44" s="18"/>
      <c r="AA44" s="18"/>
      <c r="AB44" s="18"/>
      <c r="AC44" s="18"/>
      <c r="AD44" s="18"/>
      <c r="AE44" s="89"/>
      <c r="AF44" s="17"/>
      <c r="AG44" s="17"/>
      <c r="AH44" s="89"/>
      <c r="AI44" s="17"/>
    </row>
    <row r="45" spans="1:41" ht="15.75" x14ac:dyDescent="0.2">
      <c r="D45" s="5"/>
      <c r="E45" s="72"/>
      <c r="F45" s="73"/>
      <c r="G45" s="23"/>
      <c r="H45" s="74"/>
      <c r="I45" s="11"/>
      <c r="J45" s="11"/>
      <c r="K45" s="11"/>
      <c r="L45" s="11"/>
      <c r="M45" s="23"/>
      <c r="N45" s="23"/>
      <c r="O45" s="23"/>
      <c r="P45" s="74"/>
      <c r="Q45" s="75"/>
      <c r="R45" s="11"/>
      <c r="S45" s="75"/>
      <c r="T45" s="75"/>
      <c r="U45" s="78"/>
      <c r="V45" s="39"/>
      <c r="W45" s="94"/>
      <c r="X45" s="18"/>
      <c r="Y45" s="18"/>
      <c r="Z45" s="18"/>
      <c r="AA45" s="18"/>
      <c r="AB45" s="18"/>
      <c r="AC45" s="18"/>
      <c r="AD45" s="18"/>
      <c r="AE45" s="89"/>
      <c r="AF45" s="17"/>
      <c r="AG45" s="17"/>
      <c r="AH45" s="89"/>
      <c r="AI45" s="17"/>
    </row>
    <row r="46" spans="1:41" ht="15.75" x14ac:dyDescent="0.2">
      <c r="D46" s="5"/>
      <c r="E46" s="72"/>
      <c r="F46" s="73"/>
      <c r="G46" s="23"/>
      <c r="H46" s="74"/>
      <c r="I46" s="11"/>
      <c r="J46" s="11"/>
      <c r="K46" s="11"/>
      <c r="L46" s="11"/>
      <c r="M46" s="23"/>
      <c r="N46" s="23"/>
      <c r="O46" s="23"/>
      <c r="P46" s="74"/>
      <c r="Q46" s="75"/>
      <c r="R46" s="11"/>
      <c r="S46" s="75"/>
      <c r="T46" s="75"/>
      <c r="U46" s="79"/>
      <c r="V46" s="39"/>
      <c r="W46" s="94"/>
      <c r="X46" s="18"/>
      <c r="Y46" s="18"/>
      <c r="Z46" s="18"/>
      <c r="AA46" s="18"/>
      <c r="AB46" s="18"/>
      <c r="AC46" s="18"/>
      <c r="AD46" s="18"/>
      <c r="AE46" s="89"/>
      <c r="AF46" s="17"/>
      <c r="AG46" s="17"/>
      <c r="AH46" s="89"/>
      <c r="AI46" s="17"/>
    </row>
    <row r="47" spans="1:41" ht="15.75" x14ac:dyDescent="0.2">
      <c r="D47" s="5"/>
      <c r="E47" s="72"/>
      <c r="F47" s="73"/>
      <c r="G47" s="11"/>
      <c r="H47" s="75"/>
      <c r="I47" s="11"/>
      <c r="J47" s="11"/>
      <c r="K47" s="11"/>
      <c r="L47" s="11"/>
      <c r="M47" s="11"/>
      <c r="N47" s="23"/>
      <c r="O47" s="23"/>
      <c r="P47" s="75"/>
      <c r="Q47" s="75"/>
      <c r="R47" s="11"/>
      <c r="S47" s="75"/>
      <c r="T47" s="75"/>
      <c r="U47" s="80"/>
      <c r="V47" s="39"/>
      <c r="W47" s="95"/>
      <c r="X47" s="18"/>
      <c r="Y47" s="18"/>
      <c r="Z47" s="18"/>
      <c r="AA47" s="18"/>
      <c r="AB47" s="18"/>
      <c r="AC47" s="18"/>
      <c r="AD47" s="18"/>
      <c r="AE47" s="89"/>
      <c r="AF47" s="17"/>
      <c r="AG47" s="17"/>
      <c r="AH47" s="89"/>
      <c r="AI47" s="17"/>
    </row>
    <row r="48" spans="1:41" ht="15.75" x14ac:dyDescent="0.2">
      <c r="D48" s="5"/>
      <c r="E48" s="72"/>
      <c r="F48" s="73"/>
      <c r="G48" s="11"/>
      <c r="H48" s="75"/>
      <c r="I48" s="11"/>
      <c r="J48" s="11"/>
      <c r="K48" s="11"/>
      <c r="L48" s="11"/>
      <c r="M48" s="11"/>
      <c r="N48" s="23"/>
      <c r="O48" s="23"/>
      <c r="P48" s="75"/>
      <c r="Q48" s="75"/>
      <c r="R48" s="11"/>
      <c r="S48" s="75"/>
      <c r="T48" s="75"/>
      <c r="U48" s="80"/>
      <c r="V48" s="39"/>
      <c r="W48" s="94"/>
      <c r="X48" s="18"/>
      <c r="Y48" s="18"/>
      <c r="Z48" s="18"/>
      <c r="AA48" s="18"/>
      <c r="AB48" s="18"/>
      <c r="AC48" s="18"/>
      <c r="AD48" s="18"/>
      <c r="AE48" s="89"/>
      <c r="AF48" s="17"/>
      <c r="AG48" s="17"/>
      <c r="AH48" s="89"/>
      <c r="AI48" s="17"/>
    </row>
    <row r="49" spans="4:35" ht="15.75" x14ac:dyDescent="0.2">
      <c r="D49" s="5"/>
      <c r="E49" s="72"/>
      <c r="F49" s="73"/>
      <c r="G49" s="24"/>
      <c r="H49" s="76"/>
      <c r="I49" s="11"/>
      <c r="J49" s="11"/>
      <c r="K49" s="11"/>
      <c r="L49" s="24"/>
      <c r="M49" s="24"/>
      <c r="N49" s="23"/>
      <c r="O49" s="23"/>
      <c r="P49" s="76"/>
      <c r="Q49" s="75"/>
      <c r="R49" s="24"/>
      <c r="S49" s="75"/>
      <c r="T49" s="75"/>
      <c r="U49" s="81"/>
      <c r="V49" s="39"/>
      <c r="W49" s="94"/>
      <c r="X49" s="18"/>
      <c r="Y49" s="18"/>
      <c r="Z49" s="18"/>
      <c r="AA49" s="18"/>
      <c r="AB49" s="18"/>
      <c r="AC49" s="18"/>
      <c r="AD49" s="18"/>
      <c r="AE49" s="89"/>
      <c r="AF49" s="17"/>
      <c r="AG49" s="17"/>
      <c r="AH49" s="89"/>
      <c r="AI49" s="17"/>
    </row>
    <row r="50" spans="4:35" ht="15.75" x14ac:dyDescent="0.2">
      <c r="D50" s="5"/>
      <c r="E50" s="72"/>
      <c r="F50" s="73"/>
      <c r="G50" s="11"/>
      <c r="H50" s="75"/>
      <c r="I50" s="11"/>
      <c r="J50" s="11"/>
      <c r="K50" s="11"/>
      <c r="L50" s="11"/>
      <c r="M50" s="11"/>
      <c r="N50" s="23"/>
      <c r="O50" s="23"/>
      <c r="P50" s="75"/>
      <c r="Q50" s="75"/>
      <c r="R50" s="11"/>
      <c r="S50" s="75"/>
      <c r="T50" s="75"/>
      <c r="U50" s="82"/>
      <c r="V50" s="39"/>
      <c r="W50" s="94"/>
      <c r="X50" s="18"/>
      <c r="Y50" s="18"/>
      <c r="Z50" s="18"/>
      <c r="AA50" s="18"/>
      <c r="AB50" s="18"/>
      <c r="AC50" s="18"/>
      <c r="AD50" s="18"/>
      <c r="AE50" s="89"/>
      <c r="AF50" s="17"/>
      <c r="AG50" s="17"/>
      <c r="AH50" s="89"/>
      <c r="AI50" s="17"/>
    </row>
    <row r="51" spans="4:35" ht="15.75" x14ac:dyDescent="0.25">
      <c r="D51" s="5"/>
      <c r="E51" s="72"/>
      <c r="F51" s="73"/>
      <c r="G51" s="11"/>
      <c r="H51" s="75"/>
      <c r="I51" s="11"/>
      <c r="J51" s="11"/>
      <c r="K51" s="11"/>
      <c r="L51" s="11"/>
      <c r="M51" s="11"/>
      <c r="N51" s="23"/>
      <c r="O51" s="23"/>
      <c r="P51" s="75"/>
      <c r="Q51" s="75"/>
      <c r="R51" s="11"/>
      <c r="S51" s="75"/>
      <c r="T51" s="75"/>
      <c r="U51" s="83"/>
      <c r="V51" s="39"/>
      <c r="W51" s="94"/>
      <c r="X51" s="18"/>
      <c r="Y51" s="18"/>
      <c r="Z51" s="18"/>
      <c r="AA51" s="18"/>
      <c r="AB51" s="18"/>
      <c r="AC51" s="18"/>
      <c r="AD51" s="18"/>
      <c r="AE51" s="89"/>
      <c r="AF51" s="17"/>
      <c r="AG51" s="17"/>
      <c r="AH51" s="89"/>
      <c r="AI51" s="17"/>
    </row>
    <row r="52" spans="4:35" ht="15.75" x14ac:dyDescent="0.2">
      <c r="D52" s="5"/>
      <c r="E52" s="72"/>
      <c r="F52" s="73"/>
      <c r="G52" s="23"/>
      <c r="H52" s="74"/>
      <c r="I52" s="11"/>
      <c r="J52" s="11"/>
      <c r="K52" s="11"/>
      <c r="L52" s="11"/>
      <c r="M52" s="23"/>
      <c r="N52" s="23"/>
      <c r="O52" s="23"/>
      <c r="P52" s="74"/>
      <c r="Q52" s="75"/>
      <c r="R52" s="11"/>
      <c r="S52" s="75"/>
      <c r="T52" s="75"/>
      <c r="U52" s="78"/>
      <c r="V52" s="39"/>
      <c r="W52" s="94"/>
      <c r="X52" s="18"/>
      <c r="Y52" s="18"/>
      <c r="Z52" s="18"/>
      <c r="AA52" s="18"/>
      <c r="AB52" s="18"/>
      <c r="AC52" s="18"/>
      <c r="AD52" s="18"/>
      <c r="AE52" s="89"/>
      <c r="AF52" s="17"/>
      <c r="AG52" s="17"/>
      <c r="AH52" s="89"/>
      <c r="AI52" s="17"/>
    </row>
    <row r="53" spans="4:35" ht="15.75" x14ac:dyDescent="0.2">
      <c r="D53" s="5"/>
      <c r="E53" s="72"/>
      <c r="F53" s="73"/>
      <c r="G53" s="23"/>
      <c r="H53" s="74"/>
      <c r="I53" s="11"/>
      <c r="J53" s="11"/>
      <c r="K53" s="11"/>
      <c r="L53" s="11"/>
      <c r="M53" s="23"/>
      <c r="N53" s="23"/>
      <c r="O53" s="23"/>
      <c r="P53" s="74"/>
      <c r="Q53" s="75"/>
      <c r="R53" s="11"/>
      <c r="S53" s="75"/>
      <c r="T53" s="75"/>
      <c r="U53" s="78"/>
      <c r="V53" s="39"/>
      <c r="W53" s="95"/>
      <c r="X53" s="18"/>
      <c r="Y53" s="18"/>
      <c r="Z53" s="18"/>
      <c r="AA53" s="18"/>
      <c r="AB53" s="18"/>
      <c r="AC53" s="18"/>
      <c r="AD53" s="18"/>
      <c r="AE53" s="89"/>
      <c r="AF53" s="17"/>
      <c r="AG53" s="17"/>
      <c r="AH53" s="89"/>
      <c r="AI53" s="17"/>
    </row>
    <row r="54" spans="4:35" ht="15.75" x14ac:dyDescent="0.2">
      <c r="D54" s="5"/>
      <c r="E54" s="72"/>
      <c r="F54" s="73"/>
      <c r="G54" s="23"/>
      <c r="H54" s="74"/>
      <c r="I54" s="11"/>
      <c r="J54" s="11"/>
      <c r="K54" s="11"/>
      <c r="L54" s="11"/>
      <c r="M54" s="23"/>
      <c r="N54" s="23"/>
      <c r="O54" s="23"/>
      <c r="P54" s="74"/>
      <c r="Q54" s="75"/>
      <c r="R54" s="11"/>
      <c r="S54" s="75"/>
      <c r="T54" s="75"/>
      <c r="U54" s="78"/>
      <c r="V54" s="39"/>
      <c r="W54" s="94"/>
      <c r="X54" s="18"/>
      <c r="Y54" s="18"/>
      <c r="Z54" s="18"/>
      <c r="AA54" s="18"/>
      <c r="AB54" s="18"/>
      <c r="AC54" s="18"/>
      <c r="AD54" s="18"/>
      <c r="AE54" s="89"/>
      <c r="AF54" s="17"/>
      <c r="AG54" s="17"/>
      <c r="AH54" s="89"/>
      <c r="AI54" s="17"/>
    </row>
    <row r="55" spans="4:35" ht="15.75" x14ac:dyDescent="0.2">
      <c r="D55" s="5"/>
      <c r="E55" s="72"/>
      <c r="F55" s="73"/>
      <c r="G55" s="23"/>
      <c r="H55" s="74"/>
      <c r="I55" s="11"/>
      <c r="J55" s="11"/>
      <c r="K55" s="11"/>
      <c r="L55" s="11"/>
      <c r="M55" s="23"/>
      <c r="N55" s="23"/>
      <c r="O55" s="23"/>
      <c r="P55" s="74"/>
      <c r="Q55" s="75"/>
      <c r="R55" s="11"/>
      <c r="S55" s="75"/>
      <c r="T55" s="75"/>
      <c r="U55" s="78"/>
      <c r="V55" s="39"/>
      <c r="W55" s="94"/>
      <c r="X55" s="18"/>
      <c r="Y55" s="18"/>
      <c r="Z55" s="18"/>
      <c r="AA55" s="18"/>
      <c r="AB55" s="18"/>
      <c r="AC55" s="18"/>
      <c r="AD55" s="18"/>
      <c r="AE55" s="89"/>
      <c r="AF55" s="17"/>
      <c r="AG55" s="17"/>
      <c r="AH55" s="89"/>
      <c r="AI55" s="17"/>
    </row>
    <row r="56" spans="4:35" ht="15.75" x14ac:dyDescent="0.2">
      <c r="D56" s="5"/>
      <c r="E56" s="72"/>
      <c r="F56" s="73"/>
      <c r="G56" s="23"/>
      <c r="H56" s="74"/>
      <c r="I56" s="11"/>
      <c r="J56" s="11"/>
      <c r="K56" s="11"/>
      <c r="L56" s="11"/>
      <c r="M56" s="23"/>
      <c r="N56" s="23"/>
      <c r="O56" s="23"/>
      <c r="P56" s="74"/>
      <c r="Q56" s="75"/>
      <c r="R56" s="11"/>
      <c r="S56" s="75"/>
      <c r="T56" s="75"/>
      <c r="U56" s="79"/>
      <c r="V56" s="39"/>
      <c r="W56" s="94"/>
      <c r="X56" s="18"/>
      <c r="Y56" s="18"/>
      <c r="Z56" s="18"/>
      <c r="AA56" s="18"/>
      <c r="AB56" s="18"/>
      <c r="AC56" s="18"/>
      <c r="AD56" s="18"/>
      <c r="AE56" s="89"/>
      <c r="AF56" s="17"/>
      <c r="AG56" s="17"/>
      <c r="AH56" s="89"/>
      <c r="AI56" s="17"/>
    </row>
    <row r="57" spans="4:35" ht="15.75" x14ac:dyDescent="0.2">
      <c r="D57" s="5"/>
      <c r="E57" s="72"/>
      <c r="F57" s="11"/>
      <c r="G57" s="11"/>
      <c r="H57" s="75"/>
      <c r="I57" s="11"/>
      <c r="J57" s="11"/>
      <c r="K57" s="11"/>
      <c r="L57" s="11"/>
      <c r="M57" s="11"/>
      <c r="N57" s="23"/>
      <c r="O57" s="23"/>
      <c r="P57" s="75"/>
      <c r="Q57" s="75"/>
      <c r="R57" s="11"/>
      <c r="S57" s="75"/>
      <c r="T57" s="75"/>
      <c r="U57" s="80"/>
      <c r="V57" s="39"/>
      <c r="W57" s="94"/>
      <c r="X57" s="18"/>
      <c r="Y57" s="18"/>
      <c r="Z57" s="18"/>
      <c r="AA57" s="18"/>
      <c r="AB57" s="18"/>
      <c r="AC57" s="18"/>
      <c r="AD57" s="18"/>
      <c r="AE57" s="89"/>
      <c r="AF57" s="17"/>
      <c r="AG57" s="17"/>
      <c r="AH57" s="89"/>
      <c r="AI57" s="17"/>
    </row>
    <row r="58" spans="4:35" ht="15.75" x14ac:dyDescent="0.2">
      <c r="D58" s="5"/>
      <c r="E58" s="72"/>
      <c r="F58" s="11"/>
      <c r="G58" s="11"/>
      <c r="H58" s="75"/>
      <c r="I58" s="11"/>
      <c r="J58" s="11"/>
      <c r="K58" s="11"/>
      <c r="L58" s="11"/>
      <c r="M58" s="11"/>
      <c r="N58" s="23"/>
      <c r="O58" s="23"/>
      <c r="P58" s="75"/>
      <c r="Q58" s="75"/>
      <c r="R58" s="11"/>
      <c r="S58" s="75"/>
      <c r="T58" s="75"/>
      <c r="U58" s="80"/>
      <c r="V58" s="39"/>
      <c r="W58" s="94"/>
      <c r="X58" s="18"/>
      <c r="Y58" s="18"/>
      <c r="Z58" s="18"/>
      <c r="AA58" s="18"/>
      <c r="AB58" s="18"/>
      <c r="AC58" s="18"/>
      <c r="AD58" s="18"/>
      <c r="AE58" s="89"/>
      <c r="AF58" s="17"/>
      <c r="AG58" s="17"/>
      <c r="AH58" s="89"/>
      <c r="AI58" s="17"/>
    </row>
    <row r="59" spans="4:35" ht="15.75" x14ac:dyDescent="0.2">
      <c r="D59" s="5"/>
      <c r="E59" s="72"/>
      <c r="F59" s="11"/>
      <c r="G59" s="24"/>
      <c r="H59" s="76"/>
      <c r="I59" s="11"/>
      <c r="J59" s="11"/>
      <c r="K59" s="11"/>
      <c r="L59" s="24"/>
      <c r="M59" s="24"/>
      <c r="N59" s="23"/>
      <c r="O59" s="23"/>
      <c r="P59" s="76"/>
      <c r="Q59" s="75"/>
      <c r="R59" s="24"/>
      <c r="S59" s="75"/>
      <c r="T59" s="75"/>
      <c r="U59" s="81"/>
      <c r="V59" s="39"/>
      <c r="W59" s="95"/>
      <c r="X59" s="18"/>
      <c r="Y59" s="18"/>
      <c r="Z59" s="18"/>
      <c r="AA59" s="18"/>
      <c r="AB59" s="18"/>
      <c r="AC59" s="18"/>
      <c r="AD59" s="18"/>
      <c r="AE59" s="89"/>
      <c r="AF59" s="17"/>
      <c r="AG59" s="17"/>
      <c r="AH59" s="89"/>
      <c r="AI59" s="17"/>
    </row>
    <row r="60" spans="4:35" ht="15.75" x14ac:dyDescent="0.2">
      <c r="D60" s="5"/>
      <c r="E60" s="72"/>
      <c r="F60" s="11"/>
      <c r="G60" s="11"/>
      <c r="H60" s="75"/>
      <c r="I60" s="11"/>
      <c r="J60" s="11"/>
      <c r="K60" s="11"/>
      <c r="L60" s="11"/>
      <c r="M60" s="11"/>
      <c r="N60" s="23"/>
      <c r="O60" s="23"/>
      <c r="P60" s="75"/>
      <c r="Q60" s="75"/>
      <c r="R60" s="11"/>
      <c r="S60" s="75"/>
      <c r="T60" s="75"/>
      <c r="U60" s="82"/>
      <c r="V60" s="39"/>
      <c r="W60" s="94"/>
      <c r="X60" s="18"/>
      <c r="Y60" s="18"/>
      <c r="Z60" s="18"/>
      <c r="AA60" s="18"/>
      <c r="AB60" s="18"/>
      <c r="AC60" s="18"/>
      <c r="AD60" s="18"/>
      <c r="AE60" s="89"/>
      <c r="AF60" s="17"/>
      <c r="AG60" s="17"/>
      <c r="AH60" s="89"/>
      <c r="AI60" s="17"/>
    </row>
    <row r="61" spans="4:35" ht="15.75" x14ac:dyDescent="0.25">
      <c r="D61" s="5"/>
      <c r="E61" s="72"/>
      <c r="F61" s="11"/>
      <c r="G61" s="11"/>
      <c r="H61" s="75"/>
      <c r="I61" s="11"/>
      <c r="J61" s="11"/>
      <c r="K61" s="11"/>
      <c r="L61" s="11"/>
      <c r="M61" s="11"/>
      <c r="N61" s="23"/>
      <c r="O61" s="23"/>
      <c r="P61" s="75"/>
      <c r="Q61" s="75"/>
      <c r="R61" s="11"/>
      <c r="S61" s="75"/>
      <c r="T61" s="75"/>
      <c r="U61" s="83"/>
      <c r="V61" s="39"/>
      <c r="W61" s="94"/>
      <c r="X61" s="18"/>
      <c r="Y61" s="18"/>
      <c r="Z61" s="18"/>
      <c r="AA61" s="18"/>
      <c r="AB61" s="18"/>
      <c r="AC61" s="18"/>
      <c r="AD61" s="18"/>
      <c r="AE61" s="89"/>
      <c r="AF61" s="17"/>
      <c r="AG61" s="17"/>
      <c r="AH61" s="89"/>
      <c r="AI61" s="17"/>
    </row>
    <row r="62" spans="4:35" ht="15.75" x14ac:dyDescent="0.2">
      <c r="D62" s="5"/>
      <c r="E62" s="72"/>
      <c r="F62" s="11"/>
      <c r="G62" s="11"/>
      <c r="H62" s="75"/>
      <c r="I62" s="11"/>
      <c r="J62" s="11"/>
      <c r="K62" s="11"/>
      <c r="L62" s="11"/>
      <c r="M62" s="11"/>
      <c r="N62" s="23"/>
      <c r="O62" s="23"/>
      <c r="P62" s="75"/>
      <c r="Q62" s="75"/>
      <c r="R62" s="11"/>
      <c r="S62" s="75"/>
      <c r="T62" s="75"/>
      <c r="U62" s="80"/>
      <c r="V62" s="39"/>
      <c r="W62" s="94"/>
      <c r="X62" s="18"/>
      <c r="Y62" s="18"/>
      <c r="Z62" s="18"/>
      <c r="AA62" s="18"/>
      <c r="AB62" s="18"/>
      <c r="AC62" s="18"/>
      <c r="AD62" s="18"/>
      <c r="AE62" s="89"/>
      <c r="AF62" s="17"/>
      <c r="AG62" s="17"/>
      <c r="AH62" s="89"/>
      <c r="AI62" s="17"/>
    </row>
    <row r="63" spans="4:35" ht="15.75" x14ac:dyDescent="0.2">
      <c r="D63" s="5"/>
      <c r="E63" s="72"/>
      <c r="F63" s="11"/>
      <c r="G63" s="24"/>
      <c r="H63" s="76"/>
      <c r="I63" s="11"/>
      <c r="J63" s="11"/>
      <c r="K63" s="11"/>
      <c r="L63" s="24"/>
      <c r="M63" s="24"/>
      <c r="N63" s="23"/>
      <c r="O63" s="23"/>
      <c r="P63" s="76"/>
      <c r="Q63" s="75"/>
      <c r="R63" s="24"/>
      <c r="S63" s="75"/>
      <c r="T63" s="75"/>
      <c r="U63" s="81"/>
      <c r="V63" s="39"/>
      <c r="W63" s="94"/>
      <c r="X63" s="18"/>
      <c r="Y63" s="18"/>
      <c r="Z63" s="18"/>
      <c r="AA63" s="18"/>
      <c r="AB63" s="18"/>
      <c r="AC63" s="18"/>
      <c r="AD63" s="18"/>
      <c r="AE63" s="89"/>
      <c r="AF63" s="17"/>
      <c r="AG63" s="17"/>
      <c r="AH63" s="89"/>
      <c r="AI63" s="17"/>
    </row>
    <row r="64" spans="4:35" ht="15.75" x14ac:dyDescent="0.2">
      <c r="D64" s="5"/>
      <c r="E64" s="72"/>
      <c r="F64" s="11"/>
      <c r="G64" s="11"/>
      <c r="H64" s="75"/>
      <c r="I64" s="11"/>
      <c r="J64" s="11"/>
      <c r="K64" s="11"/>
      <c r="L64" s="11"/>
      <c r="M64" s="11"/>
      <c r="N64" s="23"/>
      <c r="O64" s="23"/>
      <c r="P64" s="75"/>
      <c r="Q64" s="75"/>
      <c r="R64" s="11"/>
      <c r="S64" s="75"/>
      <c r="T64" s="75"/>
      <c r="U64" s="82"/>
      <c r="V64" s="39"/>
      <c r="W64" s="94"/>
      <c r="X64" s="18"/>
      <c r="Y64" s="18"/>
      <c r="Z64" s="18"/>
      <c r="AA64" s="18"/>
      <c r="AB64" s="18"/>
      <c r="AC64" s="18"/>
      <c r="AD64" s="18"/>
      <c r="AE64" s="89"/>
      <c r="AF64" s="17"/>
      <c r="AG64" s="17"/>
      <c r="AH64" s="89"/>
      <c r="AI64" s="17"/>
    </row>
    <row r="65" spans="4:35" ht="15.75" x14ac:dyDescent="0.25">
      <c r="D65" s="5"/>
      <c r="E65" s="72"/>
      <c r="F65" s="11"/>
      <c r="G65" s="11"/>
      <c r="H65" s="75"/>
      <c r="I65" s="11"/>
      <c r="J65" s="11"/>
      <c r="K65" s="11"/>
      <c r="L65" s="11"/>
      <c r="M65" s="11"/>
      <c r="N65" s="23"/>
      <c r="O65" s="23"/>
      <c r="P65" s="75"/>
      <c r="Q65" s="75"/>
      <c r="R65" s="11"/>
      <c r="S65" s="75"/>
      <c r="T65" s="75"/>
      <c r="U65" s="83"/>
      <c r="V65" s="39"/>
      <c r="W65" s="95"/>
      <c r="X65" s="18"/>
      <c r="Y65" s="18"/>
      <c r="Z65" s="18"/>
      <c r="AA65" s="18"/>
      <c r="AB65" s="18"/>
      <c r="AC65" s="18"/>
      <c r="AD65" s="18"/>
      <c r="AE65" s="89"/>
      <c r="AF65" s="17"/>
      <c r="AG65" s="17"/>
      <c r="AH65" s="89"/>
      <c r="AI65" s="17"/>
    </row>
    <row r="66" spans="4:35" ht="15" x14ac:dyDescent="0.2">
      <c r="D66" s="5"/>
      <c r="E66" s="12"/>
      <c r="F66" s="11"/>
      <c r="G66" s="11"/>
      <c r="H66" s="75"/>
      <c r="I66" s="11"/>
      <c r="J66" s="11"/>
      <c r="K66" s="11"/>
      <c r="L66" s="18"/>
      <c r="M66" s="11"/>
      <c r="N66" s="18"/>
      <c r="O66" s="18"/>
      <c r="P66" s="75"/>
      <c r="Q66" s="75"/>
      <c r="R66" s="18"/>
      <c r="S66" s="75"/>
      <c r="T66" s="75"/>
      <c r="U66" s="11"/>
      <c r="V66" s="39"/>
      <c r="W66" s="94"/>
      <c r="X66" s="18"/>
      <c r="Y66" s="18"/>
      <c r="Z66" s="18"/>
      <c r="AA66" s="18"/>
      <c r="AB66" s="18"/>
      <c r="AC66" s="18"/>
      <c r="AD66" s="18"/>
      <c r="AE66" s="89"/>
      <c r="AF66" s="17"/>
      <c r="AG66" s="17"/>
      <c r="AH66" s="89"/>
      <c r="AI66" s="17"/>
    </row>
    <row r="67" spans="4:35" ht="15" x14ac:dyDescent="0.2">
      <c r="D67" s="5"/>
      <c r="E67" s="12"/>
      <c r="F67" s="11"/>
      <c r="G67" s="11"/>
      <c r="H67" s="75"/>
      <c r="I67" s="11"/>
      <c r="J67" s="11"/>
      <c r="K67" s="11"/>
      <c r="L67" s="18"/>
      <c r="M67" s="11"/>
      <c r="N67" s="18"/>
      <c r="O67" s="18"/>
      <c r="P67" s="75"/>
      <c r="Q67" s="75"/>
      <c r="R67" s="18"/>
      <c r="S67" s="75"/>
      <c r="T67" s="75"/>
      <c r="U67" s="11"/>
      <c r="V67" s="39"/>
      <c r="W67" s="94"/>
      <c r="X67" s="18"/>
      <c r="Y67" s="18"/>
      <c r="Z67" s="18"/>
      <c r="AA67" s="18"/>
      <c r="AB67" s="18"/>
      <c r="AC67" s="18"/>
      <c r="AD67" s="18"/>
      <c r="AE67" s="89"/>
      <c r="AF67" s="17"/>
      <c r="AG67" s="17"/>
      <c r="AH67" s="89"/>
      <c r="AI67" s="17"/>
    </row>
    <row r="68" spans="4:35" ht="15" x14ac:dyDescent="0.2">
      <c r="D68" s="5"/>
      <c r="E68" s="12"/>
      <c r="F68" s="11"/>
      <c r="G68" s="11"/>
      <c r="H68" s="75"/>
      <c r="I68" s="11"/>
      <c r="J68" s="11"/>
      <c r="K68" s="11"/>
      <c r="L68" s="18"/>
      <c r="M68" s="11"/>
      <c r="N68" s="18"/>
      <c r="O68" s="18"/>
      <c r="P68" s="75"/>
      <c r="Q68" s="75"/>
      <c r="R68" s="18"/>
      <c r="S68" s="75"/>
      <c r="T68" s="75"/>
      <c r="U68" s="11"/>
      <c r="V68" s="39"/>
      <c r="W68" s="94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</row>
    <row r="69" spans="4:35" ht="15.75" x14ac:dyDescent="0.2">
      <c r="D69" s="5"/>
      <c r="E69" s="12"/>
      <c r="F69" s="11"/>
      <c r="G69" s="11"/>
      <c r="H69" s="75"/>
      <c r="I69" s="11"/>
      <c r="J69" s="11"/>
      <c r="K69" s="11"/>
      <c r="L69" s="11"/>
      <c r="M69" s="11"/>
      <c r="N69" s="23"/>
      <c r="O69" s="23"/>
      <c r="P69" s="75"/>
      <c r="Q69" s="75"/>
      <c r="R69" s="11"/>
      <c r="S69" s="75"/>
      <c r="T69" s="75"/>
      <c r="U69" s="11"/>
      <c r="V69" s="39"/>
      <c r="W69" s="94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</row>
    <row r="70" spans="4:35" ht="15.75" x14ac:dyDescent="0.2">
      <c r="D70" s="5"/>
      <c r="E70" s="12"/>
      <c r="F70" s="11"/>
      <c r="G70" s="11"/>
      <c r="H70" s="75"/>
      <c r="I70" s="11"/>
      <c r="J70" s="11"/>
      <c r="K70" s="11"/>
      <c r="L70" s="11"/>
      <c r="M70" s="11"/>
      <c r="N70" s="23"/>
      <c r="O70" s="23"/>
      <c r="P70" s="75"/>
      <c r="Q70" s="75"/>
      <c r="R70" s="11"/>
      <c r="S70" s="75"/>
      <c r="T70" s="75"/>
      <c r="U70" s="11"/>
      <c r="V70" s="39"/>
      <c r="W70" s="94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</row>
    <row r="71" spans="4:35" ht="15.75" x14ac:dyDescent="0.2">
      <c r="D71" s="5"/>
      <c r="E71" s="12"/>
      <c r="F71" s="11"/>
      <c r="G71" s="11"/>
      <c r="H71" s="75"/>
      <c r="I71" s="11"/>
      <c r="J71" s="11"/>
      <c r="K71" s="11"/>
      <c r="L71" s="11"/>
      <c r="M71" s="11"/>
      <c r="N71" s="23"/>
      <c r="O71" s="23"/>
      <c r="P71" s="75"/>
      <c r="Q71" s="75"/>
      <c r="R71" s="11"/>
      <c r="S71" s="75"/>
      <c r="T71" s="75"/>
      <c r="U71" s="11"/>
      <c r="V71" s="39"/>
      <c r="W71" s="95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</row>
    <row r="72" spans="4:35" ht="15.75" x14ac:dyDescent="0.2">
      <c r="D72" s="5"/>
      <c r="E72" s="12"/>
      <c r="F72" s="11"/>
      <c r="G72" s="11"/>
      <c r="H72" s="75"/>
      <c r="I72" s="11"/>
      <c r="J72" s="11"/>
      <c r="K72" s="11"/>
      <c r="L72" s="11"/>
      <c r="M72" s="11"/>
      <c r="N72" s="23"/>
      <c r="O72" s="23"/>
      <c r="P72" s="75"/>
      <c r="Q72" s="75"/>
      <c r="R72" s="11"/>
      <c r="S72" s="75"/>
      <c r="T72" s="75"/>
      <c r="U72" s="11"/>
      <c r="V72" s="39"/>
      <c r="W72" s="94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</row>
    <row r="73" spans="4:35" ht="15.75" x14ac:dyDescent="0.2">
      <c r="D73" s="5"/>
      <c r="E73" s="12"/>
      <c r="F73" s="11"/>
      <c r="G73" s="11"/>
      <c r="H73" s="75"/>
      <c r="I73" s="11"/>
      <c r="J73" s="11"/>
      <c r="K73" s="11"/>
      <c r="L73" s="11"/>
      <c r="M73" s="11"/>
      <c r="N73" s="23"/>
      <c r="O73" s="23"/>
      <c r="P73" s="75"/>
      <c r="Q73" s="75"/>
      <c r="R73" s="11"/>
      <c r="S73" s="75"/>
      <c r="T73" s="75"/>
      <c r="U73" s="11"/>
      <c r="V73" s="39"/>
      <c r="W73" s="94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</row>
    <row r="74" spans="4:35" ht="15.75" x14ac:dyDescent="0.2">
      <c r="D74" s="5"/>
      <c r="E74" s="12"/>
      <c r="F74" s="11"/>
      <c r="G74" s="11"/>
      <c r="H74" s="75"/>
      <c r="I74" s="11"/>
      <c r="J74" s="11"/>
      <c r="K74" s="11"/>
      <c r="L74" s="11"/>
      <c r="M74" s="11"/>
      <c r="N74" s="23"/>
      <c r="O74" s="23"/>
      <c r="P74" s="75"/>
      <c r="Q74" s="75"/>
      <c r="R74" s="11"/>
      <c r="S74" s="75"/>
      <c r="T74" s="75"/>
      <c r="U74" s="11"/>
      <c r="V74" s="39"/>
      <c r="W74" s="94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</row>
    <row r="75" spans="4:35" ht="15.75" x14ac:dyDescent="0.2">
      <c r="D75" s="5"/>
      <c r="E75" s="12"/>
      <c r="F75" s="11"/>
      <c r="G75" s="11"/>
      <c r="H75" s="75"/>
      <c r="I75" s="11"/>
      <c r="J75" s="11"/>
      <c r="K75" s="11"/>
      <c r="L75" s="11"/>
      <c r="M75" s="11"/>
      <c r="N75" s="23"/>
      <c r="O75" s="23"/>
      <c r="P75" s="75"/>
      <c r="Q75" s="75"/>
      <c r="R75" s="11"/>
      <c r="S75" s="75"/>
      <c r="T75" s="75"/>
      <c r="U75" s="11"/>
      <c r="V75" s="39"/>
      <c r="W75" s="94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</row>
    <row r="76" spans="4:35" ht="20.25" x14ac:dyDescent="0.35">
      <c r="D76" s="5"/>
      <c r="E76" s="12"/>
      <c r="F76" s="11"/>
      <c r="G76" s="11"/>
      <c r="H76" s="75"/>
      <c r="I76" s="11"/>
      <c r="J76" s="11"/>
      <c r="K76" s="11"/>
      <c r="L76" s="11"/>
      <c r="M76" s="11"/>
      <c r="N76" s="23"/>
      <c r="O76" s="23"/>
      <c r="P76" s="75"/>
      <c r="Q76" s="75"/>
      <c r="R76" s="11"/>
      <c r="S76" s="75"/>
      <c r="T76" s="75"/>
      <c r="U76" s="11"/>
      <c r="V76" s="39"/>
      <c r="W76" s="94"/>
      <c r="X76" s="96" t="s">
        <v>34</v>
      </c>
      <c r="Y76" s="96" t="s">
        <v>35</v>
      </c>
      <c r="Z76" s="97" t="s">
        <v>36</v>
      </c>
      <c r="AA76" s="97" t="s">
        <v>37</v>
      </c>
      <c r="AB76" s="18"/>
      <c r="AC76" s="18"/>
      <c r="AD76" s="18"/>
      <c r="AE76" s="18"/>
      <c r="AF76" s="18"/>
      <c r="AG76" s="18"/>
      <c r="AH76" s="18"/>
      <c r="AI76" s="18"/>
    </row>
    <row r="77" spans="4:35" ht="15.75" x14ac:dyDescent="0.2">
      <c r="D77" s="5"/>
      <c r="E77" s="12"/>
      <c r="F77" s="11"/>
      <c r="G77" s="11"/>
      <c r="H77" s="75"/>
      <c r="I77" s="11"/>
      <c r="J77" s="11"/>
      <c r="K77" s="11"/>
      <c r="L77" s="11"/>
      <c r="M77" s="11"/>
      <c r="N77" s="23"/>
      <c r="O77" s="23"/>
      <c r="P77" s="75"/>
      <c r="Q77" s="75"/>
      <c r="R77" s="11"/>
      <c r="S77" s="75"/>
      <c r="T77" s="75"/>
      <c r="U77" s="11"/>
      <c r="V77" s="39"/>
      <c r="W77" s="95"/>
      <c r="X77" s="77" t="e">
        <f>AVERAGE(U4,U28,U64)</f>
        <v>#DIV/0!</v>
      </c>
      <c r="Y77" s="77" t="e">
        <f>AVERAGE(U22,U46,U82)</f>
        <v>#DIV/0!</v>
      </c>
      <c r="Z77" s="18" t="e">
        <f>AVERAGE(K98,K48,K84)</f>
        <v>#DIV/0!</v>
      </c>
      <c r="AA77" s="18" t="e">
        <f>AVERAGE(T98,T48,T84)</f>
        <v>#DIV/0!</v>
      </c>
      <c r="AB77" s="18"/>
      <c r="AC77" s="18"/>
      <c r="AD77" s="18"/>
      <c r="AE77" s="18"/>
      <c r="AF77" s="18"/>
      <c r="AG77" s="18"/>
      <c r="AH77" s="18"/>
      <c r="AI77" s="18"/>
    </row>
    <row r="78" spans="4:35" ht="15.75" x14ac:dyDescent="0.2">
      <c r="D78" s="5"/>
      <c r="E78" s="12"/>
      <c r="F78" s="11"/>
      <c r="G78" s="11"/>
      <c r="H78" s="75"/>
      <c r="I78" s="11"/>
      <c r="J78" s="11"/>
      <c r="K78" s="11"/>
      <c r="L78" s="11"/>
      <c r="M78" s="11"/>
      <c r="N78" s="23"/>
      <c r="O78" s="23"/>
      <c r="P78" s="75"/>
      <c r="Q78" s="75"/>
      <c r="R78" s="11"/>
      <c r="S78" s="75"/>
      <c r="T78" s="75"/>
      <c r="U78" s="11"/>
      <c r="V78" s="39"/>
      <c r="W78" s="94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</row>
    <row r="79" spans="4:35" ht="15.75" x14ac:dyDescent="0.2">
      <c r="D79" s="5"/>
      <c r="E79" s="12"/>
      <c r="F79" s="11"/>
      <c r="G79" s="11"/>
      <c r="H79" s="75"/>
      <c r="I79" s="11"/>
      <c r="J79" s="11"/>
      <c r="K79" s="11"/>
      <c r="L79" s="11"/>
      <c r="M79" s="11"/>
      <c r="N79" s="23"/>
      <c r="O79" s="23"/>
      <c r="P79" s="75"/>
      <c r="Q79" s="75"/>
      <c r="R79" s="11"/>
      <c r="S79" s="75"/>
      <c r="T79" s="75"/>
      <c r="U79" s="11"/>
      <c r="V79" s="39"/>
      <c r="W79" s="94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</row>
    <row r="80" spans="4:35" ht="15.75" x14ac:dyDescent="0.2">
      <c r="D80" s="5"/>
      <c r="E80" s="12"/>
      <c r="F80" s="11"/>
      <c r="G80" s="11"/>
      <c r="H80" s="75"/>
      <c r="I80" s="11"/>
      <c r="J80" s="11"/>
      <c r="K80" s="11"/>
      <c r="L80" s="11"/>
      <c r="M80" s="11"/>
      <c r="N80" s="23"/>
      <c r="O80" s="23"/>
      <c r="P80" s="75"/>
      <c r="Q80" s="75"/>
      <c r="R80" s="11"/>
      <c r="S80" s="75"/>
      <c r="T80" s="75"/>
      <c r="U80" s="11"/>
      <c r="V80" s="39"/>
      <c r="W80" s="94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</row>
    <row r="81" spans="4:35" ht="15.75" x14ac:dyDescent="0.2">
      <c r="D81" s="5"/>
      <c r="E81" s="12"/>
      <c r="F81" s="11"/>
      <c r="G81" s="11"/>
      <c r="H81" s="75"/>
      <c r="I81" s="11"/>
      <c r="J81" s="11"/>
      <c r="K81" s="11"/>
      <c r="L81" s="11"/>
      <c r="M81" s="11"/>
      <c r="N81" s="23"/>
      <c r="O81" s="23"/>
      <c r="P81" s="75"/>
      <c r="Q81" s="75"/>
      <c r="R81" s="11"/>
      <c r="S81" s="75"/>
      <c r="T81" s="75"/>
      <c r="U81" s="11"/>
      <c r="V81" s="39"/>
      <c r="W81" s="94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</row>
    <row r="82" spans="4:35" ht="15.75" x14ac:dyDescent="0.2">
      <c r="D82" s="5"/>
      <c r="E82" s="12"/>
      <c r="F82" s="11"/>
      <c r="G82" s="11"/>
      <c r="H82" s="75"/>
      <c r="I82" s="11"/>
      <c r="J82" s="11"/>
      <c r="K82" s="11"/>
      <c r="L82" s="11"/>
      <c r="M82" s="11"/>
      <c r="N82" s="23"/>
      <c r="O82" s="23"/>
      <c r="P82" s="75"/>
      <c r="Q82" s="75"/>
      <c r="R82" s="11"/>
      <c r="S82" s="75"/>
      <c r="T82" s="75"/>
      <c r="U82" s="23"/>
      <c r="V82" s="39"/>
      <c r="W82" s="94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</row>
    <row r="83" spans="4:35" ht="15" x14ac:dyDescent="0.2">
      <c r="D83" s="5"/>
      <c r="E83" s="18"/>
      <c r="F83" s="11"/>
      <c r="G83" s="11"/>
      <c r="H83" s="75"/>
      <c r="I83" s="11"/>
      <c r="J83" s="11"/>
      <c r="K83" s="11"/>
      <c r="L83" s="18"/>
      <c r="M83" s="11"/>
      <c r="N83" s="18"/>
      <c r="O83" s="18"/>
      <c r="P83" s="75"/>
      <c r="Q83" s="75"/>
      <c r="R83" s="18"/>
      <c r="S83" s="75"/>
      <c r="T83" s="75"/>
      <c r="U83" s="18"/>
      <c r="V83" s="39"/>
      <c r="W83" s="95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</row>
    <row r="84" spans="4:35" ht="15" x14ac:dyDescent="0.2">
      <c r="D84" s="5"/>
      <c r="E84" s="18"/>
      <c r="F84" s="11"/>
      <c r="G84" s="11"/>
      <c r="H84" s="75"/>
      <c r="I84" s="11"/>
      <c r="J84" s="11"/>
      <c r="K84" s="11"/>
      <c r="L84" s="18"/>
      <c r="M84" s="11"/>
      <c r="N84" s="18"/>
      <c r="O84" s="18"/>
      <c r="P84" s="75"/>
      <c r="Q84" s="75"/>
      <c r="R84" s="18"/>
      <c r="S84" s="75"/>
      <c r="T84" s="75"/>
      <c r="U84" s="18"/>
      <c r="V84" s="39"/>
      <c r="W84" s="94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</row>
    <row r="85" spans="4:35" ht="15" x14ac:dyDescent="0.2">
      <c r="D85" s="5"/>
      <c r="E85" s="18"/>
      <c r="F85" s="11"/>
      <c r="G85" s="11"/>
      <c r="H85" s="75"/>
      <c r="I85" s="11"/>
      <c r="J85" s="11"/>
      <c r="K85" s="11"/>
      <c r="L85" s="18"/>
      <c r="M85" s="11"/>
      <c r="N85" s="18"/>
      <c r="O85" s="18"/>
      <c r="P85" s="75"/>
      <c r="Q85" s="75"/>
      <c r="R85" s="18"/>
      <c r="S85" s="75"/>
      <c r="T85" s="75"/>
      <c r="U85" s="18"/>
      <c r="V85" s="39"/>
      <c r="W85" s="94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</row>
    <row r="86" spans="4:35" ht="15" x14ac:dyDescent="0.2">
      <c r="D86" s="5"/>
      <c r="E86" s="18"/>
      <c r="F86" s="11"/>
      <c r="G86" s="11"/>
      <c r="H86" s="75"/>
      <c r="I86" s="11"/>
      <c r="J86" s="11"/>
      <c r="K86" s="11"/>
      <c r="L86" s="18"/>
      <c r="M86" s="11"/>
      <c r="N86" s="18"/>
      <c r="O86" s="18"/>
      <c r="P86" s="75"/>
      <c r="Q86" s="75"/>
      <c r="R86" s="18"/>
      <c r="S86" s="75"/>
      <c r="T86" s="75"/>
      <c r="U86" s="18"/>
      <c r="V86" s="39"/>
      <c r="W86" s="94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</row>
    <row r="87" spans="4:35" ht="15" x14ac:dyDescent="0.2">
      <c r="D87" s="5"/>
      <c r="E87" s="18"/>
      <c r="F87" s="11"/>
      <c r="G87" s="11"/>
      <c r="H87" s="75"/>
      <c r="I87" s="11"/>
      <c r="J87" s="11"/>
      <c r="K87" s="11"/>
      <c r="L87" s="18"/>
      <c r="M87" s="11"/>
      <c r="N87" s="18"/>
      <c r="O87" s="18"/>
      <c r="P87" s="75"/>
      <c r="Q87" s="75"/>
      <c r="R87" s="18"/>
      <c r="S87" s="75"/>
      <c r="T87" s="75"/>
      <c r="V87" s="39"/>
      <c r="W87" s="94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</row>
    <row r="88" spans="4:35" ht="15" x14ac:dyDescent="0.2">
      <c r="D88" s="5"/>
      <c r="E88" s="18"/>
      <c r="F88" s="11"/>
      <c r="G88" s="11"/>
      <c r="H88" s="75"/>
      <c r="I88" s="11"/>
      <c r="J88" s="11"/>
      <c r="K88" s="11"/>
      <c r="L88" s="18"/>
      <c r="M88" s="11"/>
      <c r="N88" s="18"/>
      <c r="O88" s="18"/>
      <c r="P88" s="75"/>
      <c r="Q88" s="75"/>
      <c r="R88" s="18"/>
      <c r="S88" s="75"/>
      <c r="T88" s="75"/>
      <c r="V88" s="39"/>
      <c r="W88" s="94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</row>
    <row r="89" spans="4:35" ht="15" x14ac:dyDescent="0.2">
      <c r="D89" s="5"/>
      <c r="E89" s="18"/>
      <c r="F89" s="11"/>
      <c r="G89" s="11"/>
      <c r="H89" s="75"/>
      <c r="I89" s="11"/>
      <c r="J89" s="11"/>
      <c r="K89" s="11"/>
      <c r="L89" s="18"/>
      <c r="M89" s="11"/>
      <c r="N89" s="18"/>
      <c r="O89" s="18"/>
      <c r="P89" s="75"/>
      <c r="Q89" s="75"/>
      <c r="R89" s="18"/>
      <c r="S89" s="75"/>
      <c r="T89" s="75"/>
      <c r="V89" s="39"/>
      <c r="W89" s="95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</row>
    <row r="90" spans="4:35" ht="15" x14ac:dyDescent="0.2">
      <c r="D90" s="5"/>
      <c r="E90" s="18"/>
      <c r="F90" s="11"/>
      <c r="G90" s="11"/>
      <c r="H90" s="75"/>
      <c r="I90" s="11"/>
      <c r="J90" s="11"/>
      <c r="K90" s="11"/>
      <c r="L90" s="18"/>
      <c r="M90" s="11"/>
      <c r="N90" s="18"/>
      <c r="O90" s="18"/>
      <c r="P90" s="75"/>
      <c r="Q90" s="75"/>
      <c r="R90" s="18"/>
      <c r="S90" s="75"/>
      <c r="T90" s="75"/>
      <c r="V90" s="39"/>
      <c r="W90" s="94"/>
      <c r="X90" s="18"/>
      <c r="Y90" s="18"/>
      <c r="Z90" s="18"/>
      <c r="AA90" s="18"/>
      <c r="AB90" s="18"/>
      <c r="AC90" s="18"/>
      <c r="AD90" s="18"/>
      <c r="AE90" s="18"/>
      <c r="AF90" s="18"/>
    </row>
    <row r="91" spans="4:35" ht="15" x14ac:dyDescent="0.2">
      <c r="D91" s="5"/>
      <c r="E91" s="18"/>
      <c r="F91" s="11"/>
      <c r="G91" s="11"/>
      <c r="H91" s="75"/>
      <c r="I91" s="11"/>
      <c r="J91" s="11"/>
      <c r="K91" s="11"/>
      <c r="L91" s="18"/>
      <c r="M91" s="11"/>
      <c r="N91" s="18"/>
      <c r="O91" s="18"/>
      <c r="P91" s="75"/>
      <c r="Q91" s="75"/>
      <c r="R91" s="18"/>
      <c r="S91" s="75"/>
      <c r="T91" s="75"/>
      <c r="V91" s="39"/>
      <c r="W91" s="94"/>
      <c r="X91" s="18"/>
      <c r="Y91" s="18"/>
      <c r="Z91" s="18"/>
      <c r="AA91" s="18"/>
      <c r="AB91" s="18"/>
      <c r="AC91" s="18"/>
      <c r="AD91" s="18"/>
      <c r="AE91" s="18"/>
      <c r="AF91" s="18"/>
    </row>
    <row r="92" spans="4:35" ht="15" x14ac:dyDescent="0.2">
      <c r="D92" s="5"/>
      <c r="E92" s="18"/>
      <c r="F92" s="11"/>
      <c r="G92" s="11"/>
      <c r="H92" s="75"/>
      <c r="I92" s="11"/>
      <c r="J92" s="11"/>
      <c r="K92" s="11"/>
      <c r="L92" s="18"/>
      <c r="M92" s="11"/>
      <c r="N92" s="18"/>
      <c r="O92" s="18"/>
      <c r="P92" s="75"/>
      <c r="Q92" s="75"/>
      <c r="R92" s="18"/>
      <c r="S92" s="75"/>
      <c r="T92" s="75"/>
      <c r="V92" s="39"/>
      <c r="W92" s="94"/>
      <c r="X92" s="18"/>
      <c r="Y92" s="18"/>
      <c r="Z92" s="18"/>
      <c r="AA92" s="18"/>
      <c r="AB92" s="18"/>
      <c r="AC92" s="18"/>
      <c r="AD92" s="18"/>
      <c r="AE92" s="18"/>
      <c r="AF92" s="18"/>
    </row>
    <row r="93" spans="4:35" ht="15" x14ac:dyDescent="0.2">
      <c r="D93" s="5"/>
      <c r="E93" s="18"/>
      <c r="F93" s="11"/>
      <c r="G93" s="11"/>
      <c r="H93" s="75"/>
      <c r="I93" s="11"/>
      <c r="J93" s="11"/>
      <c r="K93" s="11"/>
      <c r="L93" s="18"/>
      <c r="M93" s="11"/>
      <c r="N93" s="18"/>
      <c r="O93" s="18"/>
      <c r="P93" s="75"/>
      <c r="Q93" s="75"/>
      <c r="R93" s="18"/>
      <c r="S93" s="75"/>
      <c r="T93" s="75"/>
      <c r="V93" s="39"/>
      <c r="W93" s="94"/>
      <c r="X93" s="18"/>
      <c r="Y93" s="18"/>
      <c r="Z93" s="18"/>
      <c r="AA93" s="18"/>
      <c r="AB93" s="18"/>
      <c r="AC93" s="18"/>
      <c r="AD93" s="18"/>
      <c r="AE93" s="18"/>
      <c r="AF93" s="18"/>
    </row>
    <row r="94" spans="4:35" ht="15" x14ac:dyDescent="0.2">
      <c r="D94" s="5"/>
      <c r="E94" s="18"/>
      <c r="F94" s="11"/>
      <c r="G94" s="11"/>
      <c r="H94" s="75"/>
      <c r="I94" s="11"/>
      <c r="J94" s="11"/>
      <c r="K94" s="11"/>
      <c r="L94" s="18"/>
      <c r="M94" s="11"/>
      <c r="N94" s="18"/>
      <c r="O94" s="18"/>
      <c r="P94" s="75"/>
      <c r="Q94" s="75"/>
      <c r="R94" s="18"/>
      <c r="S94" s="75"/>
      <c r="T94" s="75"/>
      <c r="V94" s="39"/>
      <c r="W94" s="94"/>
      <c r="X94" s="18"/>
      <c r="Y94" s="18"/>
      <c r="Z94" s="18"/>
      <c r="AA94" s="18"/>
      <c r="AB94" s="18"/>
      <c r="AC94" s="18"/>
      <c r="AD94" s="18"/>
      <c r="AE94" s="18"/>
      <c r="AF94" s="18"/>
    </row>
    <row r="95" spans="4:35" ht="15" x14ac:dyDescent="0.2">
      <c r="D95" s="5"/>
      <c r="E95" s="18"/>
      <c r="F95" s="11"/>
      <c r="G95" s="11"/>
      <c r="H95" s="75"/>
      <c r="I95" s="11"/>
      <c r="J95" s="11"/>
      <c r="K95" s="11"/>
      <c r="L95" s="18"/>
      <c r="M95" s="11"/>
      <c r="N95" s="18"/>
      <c r="O95" s="18"/>
      <c r="P95" s="75"/>
      <c r="Q95" s="75"/>
      <c r="R95" s="18"/>
      <c r="S95" s="75"/>
      <c r="T95" s="75"/>
      <c r="V95" s="39"/>
      <c r="W95" s="18"/>
      <c r="X95" s="18"/>
      <c r="Y95" s="18"/>
      <c r="Z95" s="18"/>
      <c r="AA95" s="18"/>
      <c r="AB95" s="18"/>
      <c r="AC95" s="18"/>
      <c r="AD95" s="18"/>
      <c r="AE95" s="18"/>
      <c r="AF95" s="18"/>
    </row>
    <row r="96" spans="4:35" ht="15" x14ac:dyDescent="0.2">
      <c r="D96" s="5"/>
      <c r="E96" s="18"/>
      <c r="F96" s="11"/>
      <c r="G96" s="11"/>
      <c r="H96" s="75"/>
      <c r="I96" s="11"/>
      <c r="J96" s="11"/>
      <c r="K96" s="11"/>
      <c r="L96" s="18"/>
      <c r="M96" s="11"/>
      <c r="N96" s="18"/>
      <c r="O96" s="18"/>
      <c r="P96" s="75"/>
      <c r="Q96" s="75"/>
      <c r="R96" s="18"/>
      <c r="S96" s="75"/>
      <c r="T96" s="75"/>
      <c r="V96" s="39"/>
      <c r="W96" s="18"/>
      <c r="X96" s="18"/>
      <c r="Y96" s="18"/>
      <c r="Z96" s="18"/>
      <c r="AA96" s="18"/>
      <c r="AB96" s="18"/>
      <c r="AC96" s="18"/>
      <c r="AD96" s="18"/>
      <c r="AE96" s="18"/>
      <c r="AF96" s="18"/>
    </row>
    <row r="97" spans="5:32" ht="15.75" x14ac:dyDescent="0.2">
      <c r="E97" s="18"/>
      <c r="F97" s="18"/>
      <c r="G97" s="18"/>
      <c r="H97" s="77"/>
      <c r="I97" s="18"/>
      <c r="J97" s="11"/>
      <c r="K97" s="11"/>
      <c r="L97" s="11"/>
      <c r="M97" s="23"/>
      <c r="N97" s="23"/>
      <c r="O97" s="23"/>
      <c r="P97" s="23"/>
      <c r="Q97" s="24"/>
      <c r="R97" s="11"/>
      <c r="S97" s="11"/>
      <c r="T97" s="11"/>
      <c r="W97" s="18"/>
      <c r="X97" s="18"/>
      <c r="Y97" s="18"/>
      <c r="Z97" s="18"/>
      <c r="AA97" s="18"/>
      <c r="AB97" s="18"/>
      <c r="AC97" s="18"/>
      <c r="AD97" s="18"/>
      <c r="AE97" s="18"/>
      <c r="AF97" s="18"/>
    </row>
    <row r="98" spans="5:32" ht="15.75" x14ac:dyDescent="0.2">
      <c r="E98" s="18"/>
      <c r="F98" s="18"/>
      <c r="G98" s="18"/>
      <c r="H98" s="77"/>
      <c r="I98" s="18"/>
      <c r="J98" s="11"/>
      <c r="K98" s="11"/>
      <c r="L98" s="11"/>
      <c r="M98" s="23"/>
      <c r="N98" s="23"/>
      <c r="O98" s="23"/>
      <c r="P98" s="23"/>
      <c r="Q98" s="24"/>
      <c r="R98" s="11"/>
      <c r="S98" s="11"/>
      <c r="T98" s="11"/>
    </row>
    <row r="99" spans="5:32" ht="15.75" x14ac:dyDescent="0.2">
      <c r="J99" s="11"/>
      <c r="K99" s="11"/>
      <c r="L99" s="11"/>
      <c r="M99" s="23"/>
      <c r="N99" s="23"/>
      <c r="O99" s="23"/>
      <c r="P99" s="23"/>
      <c r="Q99" s="24"/>
      <c r="R99" s="11"/>
      <c r="S99" s="11"/>
      <c r="T99" s="11"/>
    </row>
  </sheetData>
  <mergeCells count="25">
    <mergeCell ref="B20:B21"/>
    <mergeCell ref="G2:K2"/>
    <mergeCell ref="M2:V2"/>
    <mergeCell ref="U5:U21"/>
    <mergeCell ref="M3:O3"/>
    <mergeCell ref="C20:C21"/>
    <mergeCell ref="E2:E38"/>
    <mergeCell ref="AJ22:AJ27"/>
    <mergeCell ref="AK22:AK27"/>
    <mergeCell ref="X39:Y39"/>
    <mergeCell ref="X2:X22"/>
    <mergeCell ref="Z2:AA2"/>
    <mergeCell ref="AB2:AC2"/>
    <mergeCell ref="Y2:Y3"/>
    <mergeCell ref="AJ28:AJ33"/>
    <mergeCell ref="AK28:AK33"/>
    <mergeCell ref="AJ34:AJ39"/>
    <mergeCell ref="AK34:AK39"/>
    <mergeCell ref="AK4:AK9"/>
    <mergeCell ref="AK10:AK15"/>
    <mergeCell ref="AR2:AS2"/>
    <mergeCell ref="AK16:AK21"/>
    <mergeCell ref="AJ4:AJ9"/>
    <mergeCell ref="AJ10:AJ15"/>
    <mergeCell ref="AJ16:AJ21"/>
  </mergeCells>
  <phoneticPr fontId="15" type="noConversion"/>
  <dataValidations disablePrompts="1" count="4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3BB0-1185-48FF-8B67-FB547A8FC907}">
  <dimension ref="A1:AS99"/>
  <sheetViews>
    <sheetView topLeftCell="I1" zoomScale="70" zoomScaleNormal="70" workbookViewId="0">
      <selection activeCell="AF40" sqref="AF40"/>
    </sheetView>
  </sheetViews>
  <sheetFormatPr defaultRowHeight="14.25" x14ac:dyDescent="0.2"/>
  <cols>
    <col min="1" max="1" width="1" style="4" customWidth="1"/>
    <col min="2" max="2" width="32" style="4" bestFit="1" customWidth="1"/>
    <col min="3" max="4" width="14.7109375" style="4" customWidth="1"/>
    <col min="5" max="5" width="10.7109375" style="4" customWidth="1"/>
    <col min="6" max="7" width="16.7109375" style="4" customWidth="1"/>
    <col min="8" max="8" width="16.7109375" style="47" customWidth="1"/>
    <col min="9" max="11" width="16.7109375" style="4" customWidth="1"/>
    <col min="12" max="12" width="0.5703125" style="4" customWidth="1"/>
    <col min="13" max="13" width="16.7109375" style="4" customWidth="1"/>
    <col min="14" max="15" width="16.7109375" style="4" hidden="1" customWidth="1"/>
    <col min="16" max="17" width="16.7109375" style="4" customWidth="1"/>
    <col min="18" max="18" width="16.7109375" style="4" hidden="1" customWidth="1"/>
    <col min="19" max="20" width="16.7109375" style="4" customWidth="1"/>
    <col min="21" max="21" width="16.7109375" style="4" hidden="1" customWidth="1"/>
    <col min="22" max="22" width="16.7109375" style="15" customWidth="1"/>
    <col min="23" max="23" width="16.7109375" style="4" customWidth="1"/>
    <col min="24" max="30" width="18.7109375" style="4" hidden="1" customWidth="1"/>
    <col min="31" max="31" width="25.140625" style="4" bestFit="1" customWidth="1"/>
    <col min="32" max="32" width="26.140625" style="4" bestFit="1" customWidth="1"/>
    <col min="33" max="33" width="18.7109375" style="4" customWidth="1"/>
    <col min="34" max="34" width="25.140625" style="4" bestFit="1" customWidth="1"/>
    <col min="35" max="35" width="26.140625" style="4" bestFit="1" customWidth="1"/>
    <col min="36" max="37" width="9.140625" style="94"/>
    <col min="38" max="16384" width="9.140625" style="4"/>
  </cols>
  <sheetData>
    <row r="1" spans="1:45" x14ac:dyDescent="0.2">
      <c r="A1" s="1"/>
      <c r="B1" s="1"/>
      <c r="C1" s="1"/>
      <c r="D1" s="1"/>
      <c r="E1" s="2"/>
      <c r="F1" s="2"/>
      <c r="G1" s="1"/>
      <c r="H1" s="4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17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L1" s="3"/>
      <c r="AM1" s="3"/>
      <c r="AN1" s="3"/>
      <c r="AO1" s="3"/>
    </row>
    <row r="2" spans="1:45" ht="18" x14ac:dyDescent="0.25">
      <c r="A2" s="1"/>
      <c r="B2" s="9" t="s">
        <v>27</v>
      </c>
      <c r="C2" s="19"/>
      <c r="D2" s="5"/>
      <c r="E2" s="59" t="s">
        <v>12</v>
      </c>
      <c r="F2" s="25"/>
      <c r="G2" s="62" t="s">
        <v>10</v>
      </c>
      <c r="H2" s="62"/>
      <c r="I2" s="62"/>
      <c r="J2" s="62"/>
      <c r="K2" s="62"/>
      <c r="L2" s="52"/>
      <c r="M2" s="62" t="s">
        <v>11</v>
      </c>
      <c r="N2" s="62"/>
      <c r="O2" s="62"/>
      <c r="P2" s="62"/>
      <c r="Q2" s="62"/>
      <c r="R2" s="62"/>
      <c r="S2" s="62"/>
      <c r="T2" s="62"/>
      <c r="U2" s="62"/>
      <c r="V2" s="62"/>
      <c r="W2" s="1"/>
      <c r="X2" s="59" t="s">
        <v>31</v>
      </c>
      <c r="Y2" s="60" t="s">
        <v>7</v>
      </c>
      <c r="Z2" s="58" t="s">
        <v>32</v>
      </c>
      <c r="AA2" s="58"/>
      <c r="AB2" s="58" t="s">
        <v>33</v>
      </c>
      <c r="AC2" s="58"/>
      <c r="AD2" s="13"/>
      <c r="AE2" s="25"/>
      <c r="AF2" s="25"/>
      <c r="AG2" s="25"/>
      <c r="AH2" s="32"/>
      <c r="AI2" s="98"/>
      <c r="AR2" s="57"/>
      <c r="AS2" s="57"/>
    </row>
    <row r="3" spans="1:45" ht="20.100000000000001" customHeight="1" x14ac:dyDescent="0.35">
      <c r="A3" s="1"/>
      <c r="B3" s="6"/>
      <c r="C3" s="7"/>
      <c r="D3" s="5"/>
      <c r="E3" s="59"/>
      <c r="F3" s="51" t="s">
        <v>7</v>
      </c>
      <c r="G3" s="51" t="s">
        <v>8</v>
      </c>
      <c r="H3" s="43" t="s">
        <v>9</v>
      </c>
      <c r="I3" s="51" t="s">
        <v>16</v>
      </c>
      <c r="J3" s="51" t="s">
        <v>17</v>
      </c>
      <c r="K3" s="51" t="s">
        <v>18</v>
      </c>
      <c r="L3" s="51"/>
      <c r="M3" s="60" t="s">
        <v>19</v>
      </c>
      <c r="N3" s="60"/>
      <c r="O3" s="60"/>
      <c r="P3" s="51" t="s">
        <v>28</v>
      </c>
      <c r="Q3" s="51" t="s">
        <v>20</v>
      </c>
      <c r="R3" s="51" t="s">
        <v>30</v>
      </c>
      <c r="S3" s="51" t="s">
        <v>21</v>
      </c>
      <c r="T3" s="51" t="s">
        <v>22</v>
      </c>
      <c r="U3" s="51" t="s">
        <v>14</v>
      </c>
      <c r="V3" s="51" t="s">
        <v>15</v>
      </c>
      <c r="W3" s="18"/>
      <c r="X3" s="59"/>
      <c r="Y3" s="60"/>
      <c r="Z3" s="48" t="s">
        <v>8</v>
      </c>
      <c r="AA3" s="48" t="s">
        <v>18</v>
      </c>
      <c r="AB3" s="16" t="s">
        <v>19</v>
      </c>
      <c r="AC3" s="48" t="s">
        <v>22</v>
      </c>
      <c r="AD3" s="48" t="s">
        <v>15</v>
      </c>
      <c r="AE3" s="51" t="s">
        <v>40</v>
      </c>
      <c r="AF3" s="51" t="s">
        <v>13</v>
      </c>
      <c r="AG3" s="51" t="s">
        <v>41</v>
      </c>
      <c r="AH3" s="51" t="s">
        <v>42</v>
      </c>
      <c r="AI3" s="51" t="s">
        <v>13</v>
      </c>
    </row>
    <row r="4" spans="1:45" ht="20.100000000000001" customHeight="1" x14ac:dyDescent="0.25">
      <c r="A4" s="1"/>
      <c r="B4" s="9" t="s">
        <v>2</v>
      </c>
      <c r="C4" s="10" t="s">
        <v>39</v>
      </c>
      <c r="D4" s="5"/>
      <c r="E4" s="59"/>
      <c r="F4" s="44">
        <v>0</v>
      </c>
      <c r="G4" s="40">
        <v>25.7</v>
      </c>
      <c r="H4" s="40">
        <v>415.6</v>
      </c>
      <c r="I4" s="50"/>
      <c r="J4" s="50"/>
      <c r="K4" s="50"/>
      <c r="L4" s="50"/>
      <c r="M4" s="40">
        <v>4.49</v>
      </c>
      <c r="N4" s="40"/>
      <c r="O4" s="40"/>
      <c r="P4" s="40">
        <v>427.2</v>
      </c>
      <c r="Q4" s="50"/>
      <c r="R4" s="50"/>
      <c r="S4" s="50"/>
      <c r="T4" s="50"/>
      <c r="U4" s="40"/>
      <c r="V4" s="38"/>
      <c r="W4" s="2"/>
      <c r="X4" s="59"/>
      <c r="Y4" s="31">
        <v>0</v>
      </c>
      <c r="Z4" s="33" t="e">
        <f>AVERAGE(G4,G28,#REF!)</f>
        <v>#REF!</v>
      </c>
      <c r="AA4" s="49">
        <v>0</v>
      </c>
      <c r="AB4" s="26">
        <v>0</v>
      </c>
      <c r="AC4" s="49">
        <v>0</v>
      </c>
      <c r="AD4" s="13">
        <v>0</v>
      </c>
      <c r="AE4" s="35">
        <v>0</v>
      </c>
      <c r="AF4" s="36">
        <v>0</v>
      </c>
      <c r="AG4" s="36"/>
      <c r="AH4" s="35">
        <v>0</v>
      </c>
      <c r="AI4" s="36">
        <v>0</v>
      </c>
    </row>
    <row r="5" spans="1:45" ht="20.100000000000001" customHeight="1" x14ac:dyDescent="0.25">
      <c r="A5" s="1"/>
      <c r="B5" s="9" t="s">
        <v>23</v>
      </c>
      <c r="C5" s="10">
        <v>4.3400000000000001E-3</v>
      </c>
      <c r="D5" s="5"/>
      <c r="E5" s="59"/>
      <c r="F5" s="44">
        <v>60</v>
      </c>
      <c r="G5" s="40">
        <v>26.5</v>
      </c>
      <c r="H5" s="40">
        <v>415.5</v>
      </c>
      <c r="I5" s="50">
        <f t="shared" ref="I5:I59" si="0">(H4-H5)*10</f>
        <v>1.0000000000002274</v>
      </c>
      <c r="J5" s="50">
        <f>I5*$C$11</f>
        <v>21.640000000004921</v>
      </c>
      <c r="K5" s="50">
        <f>(J5/1000)/((1/6)*$C$5)</f>
        <v>29.917050691251045</v>
      </c>
      <c r="L5" s="50"/>
      <c r="M5" s="40">
        <v>4.3899999999999997</v>
      </c>
      <c r="N5" s="40"/>
      <c r="O5" s="40"/>
      <c r="P5" s="40">
        <v>427.85</v>
      </c>
      <c r="Q5" s="50">
        <f>-(P4-P5)*10</f>
        <v>6.5000000000003411</v>
      </c>
      <c r="R5" s="50"/>
      <c r="S5" s="50">
        <f>Q5*$C$12</f>
        <v>147.03000000000773</v>
      </c>
      <c r="T5" s="50">
        <f>(S5/1000)/(($C$5))</f>
        <v>33.877880184333577</v>
      </c>
      <c r="U5" s="63"/>
      <c r="V5" s="45">
        <f>(1-((M5/1000)/G5))*100</f>
        <v>99.983433962264144</v>
      </c>
      <c r="W5" s="55"/>
      <c r="X5" s="59"/>
      <c r="Y5" s="31">
        <v>30</v>
      </c>
      <c r="Z5" s="33">
        <f t="shared" ref="Z5:Z22" si="1">AVERAGE(G5,G29,G65)</f>
        <v>26.5</v>
      </c>
      <c r="AA5" s="49">
        <f>AVERAGE(K5,K29,K65)</f>
        <v>29.917050691251045</v>
      </c>
      <c r="AB5" s="26" t="e">
        <f>AVERAGE(O5,O29,O65)</f>
        <v>#DIV/0!</v>
      </c>
      <c r="AC5" s="49">
        <f>AVERAGE(T5,T29,T65)</f>
        <v>28.488217427734448</v>
      </c>
      <c r="AD5" s="26">
        <f t="shared" ref="AD5:AD22" si="2">AVERAGE(V5,V29,V65)</f>
        <v>99.983433962264144</v>
      </c>
      <c r="AE5" s="35">
        <f>J5</f>
        <v>21.640000000004921</v>
      </c>
      <c r="AF5" s="13">
        <f>AE5+AF4</f>
        <v>21.640000000004921</v>
      </c>
      <c r="AG5" s="13">
        <f>(AI5/$C$23)*100</f>
        <v>3.6757500000001935</v>
      </c>
      <c r="AH5" s="35">
        <f>S5</f>
        <v>147.03000000000773</v>
      </c>
      <c r="AI5" s="13">
        <f>AH5+AI4</f>
        <v>147.03000000000773</v>
      </c>
      <c r="AL5" s="4">
        <f>(AF5/4000)*100</f>
        <v>0.54100000000012305</v>
      </c>
      <c r="AM5" s="4">
        <f>4000-AI5</f>
        <v>3852.9699999999921</v>
      </c>
    </row>
    <row r="6" spans="1:45" ht="20.100000000000001" customHeight="1" x14ac:dyDescent="0.25">
      <c r="A6" s="1"/>
      <c r="B6" s="6"/>
      <c r="C6" s="7"/>
      <c r="D6" s="5"/>
      <c r="E6" s="59"/>
      <c r="F6" s="44">
        <v>120</v>
      </c>
      <c r="G6" s="40">
        <v>27.3</v>
      </c>
      <c r="H6" s="40">
        <v>414.2</v>
      </c>
      <c r="I6" s="50">
        <f t="shared" si="0"/>
        <v>13.000000000000114</v>
      </c>
      <c r="J6" s="50">
        <f t="shared" ref="J6:J69" si="3">I6*$C$11</f>
        <v>281.32000000000249</v>
      </c>
      <c r="K6" s="50">
        <f t="shared" ref="K6:K69" si="4">(J6/1000)/((1/6)*$C$5)</f>
        <v>388.92165898617861</v>
      </c>
      <c r="L6" s="50"/>
      <c r="M6" s="40">
        <v>3.68</v>
      </c>
      <c r="N6" s="40"/>
      <c r="O6" s="40"/>
      <c r="P6" s="40">
        <v>428.2</v>
      </c>
      <c r="Q6" s="50">
        <f t="shared" ref="Q6:Q69" si="5">-(P5-P6)*10</f>
        <v>3.4999999999996589</v>
      </c>
      <c r="R6" s="50"/>
      <c r="S6" s="50">
        <f>Q6*$C$12</f>
        <v>79.169999999992285</v>
      </c>
      <c r="T6" s="50">
        <f t="shared" ref="T6:T28" si="6">(S6/1000)/(($C$5))</f>
        <v>18.241935483869192</v>
      </c>
      <c r="U6" s="63"/>
      <c r="V6" s="38">
        <f t="shared" ref="V6:V69" si="7">(1-((M6/1000)/G6))*100</f>
        <v>99.986520146520135</v>
      </c>
      <c r="W6" s="55"/>
      <c r="X6" s="59"/>
      <c r="Y6" s="31">
        <v>60</v>
      </c>
      <c r="Z6" s="33">
        <f t="shared" si="1"/>
        <v>27.3</v>
      </c>
      <c r="AA6" s="49" t="e">
        <f>AVERAGE(K6,K30,#REF!)</f>
        <v>#REF!</v>
      </c>
      <c r="AB6" s="26" t="e">
        <f>AVERAGE(O6,O30,O97)</f>
        <v>#DIV/0!</v>
      </c>
      <c r="AC6" s="49" t="e">
        <f>AVERAGE(T6,T30,#REF!)</f>
        <v>#REF!</v>
      </c>
      <c r="AD6" s="26">
        <f t="shared" si="2"/>
        <v>99.986520146520135</v>
      </c>
      <c r="AE6" s="35">
        <f t="shared" ref="AE6:AE65" si="8">J6</f>
        <v>281.32000000000249</v>
      </c>
      <c r="AF6" s="13">
        <f t="shared" ref="AF6:AF67" si="9">AE6+AF5</f>
        <v>302.96000000000743</v>
      </c>
      <c r="AG6" s="13">
        <f t="shared" ref="AG6:AG67" si="10">(AI6/$C$23)*100</f>
        <v>5.6550000000000002</v>
      </c>
      <c r="AH6" s="35">
        <f t="shared" ref="AH6:AH65" si="11">S6</f>
        <v>79.169999999992285</v>
      </c>
      <c r="AI6" s="13">
        <f t="shared" ref="AI6:AI67" si="12">AH6+AI5</f>
        <v>226.20000000000002</v>
      </c>
      <c r="AL6" s="4">
        <f t="shared" ref="AL6:AL39" si="13">(AF6/4000)*100</f>
        <v>7.5740000000001864</v>
      </c>
      <c r="AM6" s="4">
        <f t="shared" ref="AM6:AM28" si="14">4000-AI6</f>
        <v>3773.8</v>
      </c>
    </row>
    <row r="7" spans="1:45" ht="20.100000000000001" customHeight="1" x14ac:dyDescent="0.25">
      <c r="A7" s="1"/>
      <c r="B7" s="9" t="s">
        <v>24</v>
      </c>
      <c r="C7" s="10">
        <v>60</v>
      </c>
      <c r="D7" s="5"/>
      <c r="E7" s="59"/>
      <c r="F7" s="44">
        <v>180</v>
      </c>
      <c r="G7" s="40">
        <v>28.2</v>
      </c>
      <c r="H7" s="40">
        <v>414</v>
      </c>
      <c r="I7" s="50">
        <f t="shared" si="0"/>
        <v>1.9999999999998863</v>
      </c>
      <c r="J7" s="50">
        <f t="shared" si="3"/>
        <v>43.279999999997543</v>
      </c>
      <c r="K7" s="50">
        <f t="shared" si="4"/>
        <v>59.83410138248508</v>
      </c>
      <c r="L7" s="50"/>
      <c r="M7" s="40">
        <v>3</v>
      </c>
      <c r="N7" s="40"/>
      <c r="O7" s="40"/>
      <c r="P7" s="40">
        <v>428.75</v>
      </c>
      <c r="Q7" s="50">
        <f t="shared" si="5"/>
        <v>5.5000000000001137</v>
      </c>
      <c r="R7" s="50"/>
      <c r="S7" s="50">
        <f t="shared" ref="S7:S70" si="15">Q7*$C$12</f>
        <v>124.41000000000258</v>
      </c>
      <c r="T7" s="50">
        <f t="shared" si="6"/>
        <v>28.665898617512116</v>
      </c>
      <c r="U7" s="63"/>
      <c r="V7" s="38">
        <f t="shared" si="7"/>
        <v>99.989361702127653</v>
      </c>
      <c r="W7" s="55"/>
      <c r="X7" s="59"/>
      <c r="Y7" s="31">
        <v>90</v>
      </c>
      <c r="Z7" s="33">
        <f t="shared" si="1"/>
        <v>28.2</v>
      </c>
      <c r="AA7" s="49" t="e">
        <f>AVERAGE(K7,K31,#REF!)</f>
        <v>#REF!</v>
      </c>
      <c r="AB7" s="26" t="e">
        <f>AVERAGE(O7,O31,O98)</f>
        <v>#DIV/0!</v>
      </c>
      <c r="AC7" s="49" t="e">
        <f>AVERAGE(T7,T31,#REF!)</f>
        <v>#REF!</v>
      </c>
      <c r="AD7" s="26">
        <f t="shared" si="2"/>
        <v>99.989361702127653</v>
      </c>
      <c r="AE7" s="35">
        <f t="shared" si="8"/>
        <v>43.279999999997543</v>
      </c>
      <c r="AF7" s="13">
        <f t="shared" si="9"/>
        <v>346.24000000000495</v>
      </c>
      <c r="AG7" s="13">
        <f t="shared" si="10"/>
        <v>8.7652500000000657</v>
      </c>
      <c r="AH7" s="35">
        <f t="shared" si="11"/>
        <v>124.41000000000258</v>
      </c>
      <c r="AI7" s="13">
        <f t="shared" si="12"/>
        <v>350.61000000000263</v>
      </c>
      <c r="AL7" s="4">
        <f t="shared" si="13"/>
        <v>8.6560000000001232</v>
      </c>
      <c r="AM7" s="4">
        <f t="shared" si="14"/>
        <v>3649.3899999999976</v>
      </c>
    </row>
    <row r="8" spans="1:45" ht="20.100000000000001" customHeight="1" x14ac:dyDescent="0.25">
      <c r="A8" s="1"/>
      <c r="B8" s="9" t="s">
        <v>25</v>
      </c>
      <c r="C8" s="10">
        <v>10</v>
      </c>
      <c r="D8" s="5"/>
      <c r="E8" s="59"/>
      <c r="F8" s="44">
        <v>240</v>
      </c>
      <c r="G8" s="40">
        <v>29.1</v>
      </c>
      <c r="H8" s="40">
        <v>413</v>
      </c>
      <c r="I8" s="50">
        <f t="shared" si="0"/>
        <v>10</v>
      </c>
      <c r="J8" s="50">
        <f t="shared" si="3"/>
        <v>216.4</v>
      </c>
      <c r="K8" s="50">
        <f t="shared" si="4"/>
        <v>299.17050691244242</v>
      </c>
      <c r="L8" s="50"/>
      <c r="M8" s="40">
        <v>2.57</v>
      </c>
      <c r="N8" s="40"/>
      <c r="O8" s="40"/>
      <c r="P8" s="40">
        <v>429.3</v>
      </c>
      <c r="Q8" s="50">
        <f t="shared" si="5"/>
        <v>5.5000000000001137</v>
      </c>
      <c r="R8" s="50"/>
      <c r="S8" s="50">
        <f t="shared" si="15"/>
        <v>124.41000000000258</v>
      </c>
      <c r="T8" s="50">
        <f t="shared" si="6"/>
        <v>28.665898617512116</v>
      </c>
      <c r="U8" s="63"/>
      <c r="V8" s="38">
        <f t="shared" si="7"/>
        <v>99.991168384879728</v>
      </c>
      <c r="W8" s="55"/>
      <c r="X8" s="59"/>
      <c r="Y8" s="31">
        <v>120</v>
      </c>
      <c r="Z8" s="33">
        <f t="shared" si="1"/>
        <v>29.1</v>
      </c>
      <c r="AA8" s="49">
        <f>AVERAGE(K8,K32,K99)</f>
        <v>299.17050691244242</v>
      </c>
      <c r="AB8" s="26" t="e">
        <f>AVERAGE(O8,O32,O99)</f>
        <v>#DIV/0!</v>
      </c>
      <c r="AC8" s="49">
        <f>AVERAGE(T8,T32,T99)</f>
        <v>28.665898617512116</v>
      </c>
      <c r="AD8" s="26">
        <f t="shared" si="2"/>
        <v>99.991168384879728</v>
      </c>
      <c r="AE8" s="35">
        <f t="shared" si="8"/>
        <v>216.4</v>
      </c>
      <c r="AF8" s="13">
        <f t="shared" si="9"/>
        <v>562.64000000000499</v>
      </c>
      <c r="AG8" s="13">
        <f t="shared" si="10"/>
        <v>11.87550000000013</v>
      </c>
      <c r="AH8" s="35">
        <f t="shared" si="11"/>
        <v>124.41000000000258</v>
      </c>
      <c r="AI8" s="13">
        <f t="shared" si="12"/>
        <v>475.02000000000521</v>
      </c>
      <c r="AL8" s="4">
        <f t="shared" si="13"/>
        <v>14.066000000000125</v>
      </c>
      <c r="AM8" s="4">
        <f t="shared" si="14"/>
        <v>3524.979999999995</v>
      </c>
    </row>
    <row r="9" spans="1:45" ht="20.100000000000001" customHeight="1" x14ac:dyDescent="0.25">
      <c r="A9" s="1"/>
      <c r="B9" s="9" t="s">
        <v>26</v>
      </c>
      <c r="C9" s="10">
        <f>C7-C8</f>
        <v>50</v>
      </c>
      <c r="D9" s="5"/>
      <c r="E9" s="59"/>
      <c r="F9" s="44">
        <v>300</v>
      </c>
      <c r="G9" s="40">
        <v>29.9</v>
      </c>
      <c r="H9" s="40">
        <v>412.1</v>
      </c>
      <c r="I9" s="50">
        <f t="shared" si="0"/>
        <v>8.9999999999997726</v>
      </c>
      <c r="J9" s="50">
        <f t="shared" si="3"/>
        <v>194.75999999999507</v>
      </c>
      <c r="K9" s="50">
        <f t="shared" si="4"/>
        <v>269.25345622119136</v>
      </c>
      <c r="L9" s="50"/>
      <c r="M9" s="40">
        <v>2.4500000000000002</v>
      </c>
      <c r="N9" s="40"/>
      <c r="O9" s="40"/>
      <c r="P9" s="40">
        <v>429.9</v>
      </c>
      <c r="Q9" s="50">
        <f t="shared" si="5"/>
        <v>5.9999999999996589</v>
      </c>
      <c r="R9" s="50"/>
      <c r="S9" s="50">
        <f t="shared" si="15"/>
        <v>135.7199999999923</v>
      </c>
      <c r="T9" s="50">
        <f t="shared" si="6"/>
        <v>31.271889400919882</v>
      </c>
      <c r="U9" s="63"/>
      <c r="V9" s="38">
        <f t="shared" si="7"/>
        <v>99.991806020066889</v>
      </c>
      <c r="W9" s="55"/>
      <c r="X9" s="59"/>
      <c r="Y9" s="31">
        <v>150</v>
      </c>
      <c r="Z9" s="33">
        <f t="shared" si="1"/>
        <v>29.9</v>
      </c>
      <c r="AA9" s="49">
        <f t="shared" ref="AA9:AA22" si="16">AVERAGE(K9,K33,K69)</f>
        <v>269.25345622119136</v>
      </c>
      <c r="AB9" s="26" t="e">
        <f t="shared" ref="AB9:AB22" si="17">AVERAGE(O9,O33,O69)</f>
        <v>#DIV/0!</v>
      </c>
      <c r="AC9" s="49">
        <f t="shared" ref="AC9:AC22" si="18">AVERAGE(T9,T33,T69)</f>
        <v>31.271889400919882</v>
      </c>
      <c r="AD9" s="26">
        <f t="shared" si="2"/>
        <v>99.991806020066889</v>
      </c>
      <c r="AE9" s="35">
        <f t="shared" si="8"/>
        <v>194.75999999999507</v>
      </c>
      <c r="AF9" s="13">
        <f t="shared" si="9"/>
        <v>757.40000000000009</v>
      </c>
      <c r="AG9" s="13">
        <f t="shared" si="10"/>
        <v>15.268499999999937</v>
      </c>
      <c r="AH9" s="35">
        <f t="shared" si="11"/>
        <v>135.7199999999923</v>
      </c>
      <c r="AI9" s="13">
        <f t="shared" si="12"/>
        <v>610.73999999999751</v>
      </c>
      <c r="AL9" s="4">
        <f t="shared" si="13"/>
        <v>18.935000000000002</v>
      </c>
      <c r="AM9" s="4">
        <f t="shared" si="14"/>
        <v>3389.2600000000025</v>
      </c>
    </row>
    <row r="10" spans="1:45" ht="20.100000000000001" customHeight="1" x14ac:dyDescent="0.25">
      <c r="A10" s="1"/>
      <c r="B10" s="6"/>
      <c r="C10" s="7"/>
      <c r="D10" s="5"/>
      <c r="E10" s="59"/>
      <c r="F10" s="44">
        <v>360</v>
      </c>
      <c r="G10" s="40">
        <v>30.9</v>
      </c>
      <c r="H10" s="40">
        <v>411.35</v>
      </c>
      <c r="I10" s="50">
        <f t="shared" si="0"/>
        <v>7.5</v>
      </c>
      <c r="J10" s="50">
        <f t="shared" si="3"/>
        <v>162.30000000000001</v>
      </c>
      <c r="K10" s="50">
        <f t="shared" si="4"/>
        <v>224.37788018433181</v>
      </c>
      <c r="L10" s="50"/>
      <c r="M10" s="40">
        <v>2.4500000000000002</v>
      </c>
      <c r="N10" s="40"/>
      <c r="O10" s="40"/>
      <c r="P10" s="40">
        <v>430.2</v>
      </c>
      <c r="Q10" s="50">
        <f t="shared" si="5"/>
        <v>3.0000000000001137</v>
      </c>
      <c r="R10" s="50"/>
      <c r="S10" s="50">
        <f t="shared" si="15"/>
        <v>67.860000000002572</v>
      </c>
      <c r="T10" s="50">
        <f t="shared" si="6"/>
        <v>15.635944700461421</v>
      </c>
      <c r="U10" s="63"/>
      <c r="V10" s="38">
        <f t="shared" si="7"/>
        <v>99.992071197411008</v>
      </c>
      <c r="W10" s="55"/>
      <c r="X10" s="59"/>
      <c r="Y10" s="31">
        <v>180</v>
      </c>
      <c r="Z10" s="33">
        <f t="shared" si="1"/>
        <v>30.9</v>
      </c>
      <c r="AA10" s="49">
        <f t="shared" si="16"/>
        <v>224.37788018433181</v>
      </c>
      <c r="AB10" s="26" t="e">
        <f t="shared" si="17"/>
        <v>#DIV/0!</v>
      </c>
      <c r="AC10" s="49">
        <f t="shared" si="18"/>
        <v>15.635944700461421</v>
      </c>
      <c r="AD10" s="26">
        <f t="shared" si="2"/>
        <v>99.992071197411008</v>
      </c>
      <c r="AE10" s="35">
        <f t="shared" si="8"/>
        <v>162.30000000000001</v>
      </c>
      <c r="AF10" s="13">
        <f t="shared" si="9"/>
        <v>919.7</v>
      </c>
      <c r="AG10" s="13">
        <f t="shared" si="10"/>
        <v>16.965000000000003</v>
      </c>
      <c r="AH10" s="35">
        <f t="shared" si="11"/>
        <v>67.860000000002572</v>
      </c>
      <c r="AI10" s="13">
        <f t="shared" si="12"/>
        <v>678.60000000000014</v>
      </c>
      <c r="AL10" s="4">
        <f t="shared" si="13"/>
        <v>22.992500000000003</v>
      </c>
      <c r="AM10" s="4">
        <f t="shared" si="14"/>
        <v>3321.3999999999996</v>
      </c>
    </row>
    <row r="11" spans="1:45" ht="20.100000000000001" customHeight="1" x14ac:dyDescent="0.25">
      <c r="A11" s="1"/>
      <c r="B11" s="9" t="s">
        <v>0</v>
      </c>
      <c r="C11" s="10">
        <v>21.64</v>
      </c>
      <c r="D11" s="5"/>
      <c r="E11" s="59"/>
      <c r="F11" s="44">
        <v>420</v>
      </c>
      <c r="G11" s="40">
        <v>31.8</v>
      </c>
      <c r="H11" s="40">
        <v>410.8</v>
      </c>
      <c r="I11" s="50">
        <f t="shared" si="0"/>
        <v>5.5000000000001137</v>
      </c>
      <c r="J11" s="50">
        <f t="shared" si="3"/>
        <v>119.02000000000247</v>
      </c>
      <c r="K11" s="50">
        <f t="shared" si="4"/>
        <v>164.54377880184674</v>
      </c>
      <c r="L11" s="50"/>
      <c r="M11" s="40">
        <v>2.52</v>
      </c>
      <c r="N11" s="40"/>
      <c r="O11" s="40"/>
      <c r="P11" s="40">
        <v>431</v>
      </c>
      <c r="Q11" s="50">
        <f t="shared" si="5"/>
        <v>8.0000000000001137</v>
      </c>
      <c r="R11" s="50"/>
      <c r="S11" s="50">
        <f t="shared" si="15"/>
        <v>180.96000000000257</v>
      </c>
      <c r="T11" s="50">
        <f t="shared" si="6"/>
        <v>41.695852534562803</v>
      </c>
      <c r="U11" s="63"/>
      <c r="V11" s="38">
        <f t="shared" si="7"/>
        <v>99.992075471698115</v>
      </c>
      <c r="W11" s="55"/>
      <c r="X11" s="59"/>
      <c r="Y11" s="31">
        <v>210</v>
      </c>
      <c r="Z11" s="33">
        <f t="shared" si="1"/>
        <v>31.8</v>
      </c>
      <c r="AA11" s="49">
        <f t="shared" si="16"/>
        <v>164.54377880184674</v>
      </c>
      <c r="AB11" s="26" t="e">
        <f t="shared" si="17"/>
        <v>#DIV/0!</v>
      </c>
      <c r="AC11" s="49">
        <f t="shared" si="18"/>
        <v>41.695852534562803</v>
      </c>
      <c r="AD11" s="26">
        <f t="shared" si="2"/>
        <v>99.992075471698115</v>
      </c>
      <c r="AE11" s="35">
        <f t="shared" si="8"/>
        <v>119.02000000000247</v>
      </c>
      <c r="AF11" s="13">
        <f t="shared" si="9"/>
        <v>1038.7200000000025</v>
      </c>
      <c r="AG11" s="13">
        <f t="shared" si="10"/>
        <v>21.489000000000065</v>
      </c>
      <c r="AH11" s="35">
        <f t="shared" si="11"/>
        <v>180.96000000000257</v>
      </c>
      <c r="AI11" s="13">
        <f t="shared" si="12"/>
        <v>859.56000000000267</v>
      </c>
      <c r="AL11" s="4">
        <f t="shared" si="13"/>
        <v>25.968000000000064</v>
      </c>
      <c r="AM11" s="4">
        <f t="shared" si="14"/>
        <v>3140.4399999999973</v>
      </c>
    </row>
    <row r="12" spans="1:45" ht="20.100000000000001" customHeight="1" x14ac:dyDescent="0.25">
      <c r="A12" s="1"/>
      <c r="B12" s="9" t="s">
        <v>1</v>
      </c>
      <c r="C12" s="10">
        <v>22.62</v>
      </c>
      <c r="D12" s="5"/>
      <c r="E12" s="59"/>
      <c r="F12" s="44">
        <v>480</v>
      </c>
      <c r="G12" s="40">
        <v>33.200000000000003</v>
      </c>
      <c r="H12" s="40">
        <v>410</v>
      </c>
      <c r="I12" s="50">
        <f t="shared" si="0"/>
        <v>8.0000000000001137</v>
      </c>
      <c r="J12" s="50">
        <f t="shared" si="3"/>
        <v>173.12000000000248</v>
      </c>
      <c r="K12" s="50">
        <f t="shared" si="4"/>
        <v>239.33640552995735</v>
      </c>
      <c r="L12" s="50"/>
      <c r="M12" s="40">
        <v>2.61</v>
      </c>
      <c r="N12" s="40"/>
      <c r="O12" s="40"/>
      <c r="P12" s="40">
        <v>431.6</v>
      </c>
      <c r="Q12" s="50">
        <f t="shared" si="5"/>
        <v>6.0000000000002274</v>
      </c>
      <c r="R12" s="50"/>
      <c r="S12" s="50">
        <f t="shared" si="15"/>
        <v>135.72000000000514</v>
      </c>
      <c r="T12" s="50">
        <f t="shared" si="6"/>
        <v>31.271889400922841</v>
      </c>
      <c r="U12" s="63"/>
      <c r="V12" s="38">
        <f t="shared" si="7"/>
        <v>99.992138554216865</v>
      </c>
      <c r="W12" s="55"/>
      <c r="X12" s="59"/>
      <c r="Y12" s="31">
        <v>240</v>
      </c>
      <c r="Z12" s="33">
        <f t="shared" si="1"/>
        <v>33.200000000000003</v>
      </c>
      <c r="AA12" s="49">
        <f t="shared" si="16"/>
        <v>239.33640552995735</v>
      </c>
      <c r="AB12" s="26" t="e">
        <f t="shared" si="17"/>
        <v>#DIV/0!</v>
      </c>
      <c r="AC12" s="49">
        <f t="shared" si="18"/>
        <v>31.271889400922841</v>
      </c>
      <c r="AD12" s="26">
        <f t="shared" si="2"/>
        <v>99.992138554216865</v>
      </c>
      <c r="AE12" s="35">
        <f t="shared" si="8"/>
        <v>173.12000000000248</v>
      </c>
      <c r="AF12" s="13">
        <f t="shared" si="9"/>
        <v>1211.8400000000049</v>
      </c>
      <c r="AG12" s="13">
        <f t="shared" si="10"/>
        <v>24.882000000000197</v>
      </c>
      <c r="AH12" s="35">
        <f t="shared" si="11"/>
        <v>135.72000000000514</v>
      </c>
      <c r="AI12" s="13">
        <f t="shared" si="12"/>
        <v>995.28000000000782</v>
      </c>
      <c r="AL12" s="4">
        <f t="shared" si="13"/>
        <v>30.296000000000124</v>
      </c>
      <c r="AM12" s="4">
        <f t="shared" si="14"/>
        <v>3004.7199999999921</v>
      </c>
    </row>
    <row r="13" spans="1:45" ht="20.100000000000001" customHeight="1" x14ac:dyDescent="0.25">
      <c r="A13" s="1"/>
      <c r="B13" s="6"/>
      <c r="C13" s="7"/>
      <c r="D13" s="5"/>
      <c r="E13" s="59"/>
      <c r="F13" s="44">
        <v>540</v>
      </c>
      <c r="G13" s="40">
        <v>34.4</v>
      </c>
      <c r="H13" s="40">
        <v>409</v>
      </c>
      <c r="I13" s="50">
        <f t="shared" si="0"/>
        <v>10</v>
      </c>
      <c r="J13" s="50">
        <f t="shared" si="3"/>
        <v>216.4</v>
      </c>
      <c r="K13" s="50">
        <f t="shared" si="4"/>
        <v>299.17050691244242</v>
      </c>
      <c r="L13" s="50"/>
      <c r="M13" s="40">
        <v>2.78</v>
      </c>
      <c r="N13" s="40"/>
      <c r="O13" s="40"/>
      <c r="P13" s="40">
        <v>431.6</v>
      </c>
      <c r="Q13" s="50">
        <f t="shared" si="5"/>
        <v>0</v>
      </c>
      <c r="R13" s="50"/>
      <c r="S13" s="50">
        <f t="shared" si="15"/>
        <v>0</v>
      </c>
      <c r="T13" s="50" t="s">
        <v>50</v>
      </c>
      <c r="U13" s="63"/>
      <c r="V13" s="38">
        <f t="shared" si="7"/>
        <v>99.991918604651161</v>
      </c>
      <c r="W13" s="55"/>
      <c r="X13" s="59"/>
      <c r="Y13" s="31">
        <v>270</v>
      </c>
      <c r="Z13" s="33">
        <f t="shared" si="1"/>
        <v>34.4</v>
      </c>
      <c r="AA13" s="49">
        <f t="shared" si="16"/>
        <v>299.17050691244242</v>
      </c>
      <c r="AB13" s="26" t="e">
        <f t="shared" si="17"/>
        <v>#DIV/0!</v>
      </c>
      <c r="AC13" s="49" t="e">
        <f t="shared" si="18"/>
        <v>#DIV/0!</v>
      </c>
      <c r="AD13" s="26">
        <f t="shared" si="2"/>
        <v>99.991918604651161</v>
      </c>
      <c r="AE13" s="35">
        <f t="shared" si="8"/>
        <v>216.4</v>
      </c>
      <c r="AF13" s="13">
        <f t="shared" si="9"/>
        <v>1428.240000000005</v>
      </c>
      <c r="AG13" s="13">
        <f t="shared" si="10"/>
        <v>24.882000000000197</v>
      </c>
      <c r="AH13" s="35">
        <f t="shared" si="11"/>
        <v>0</v>
      </c>
      <c r="AI13" s="13">
        <f t="shared" si="12"/>
        <v>995.28000000000782</v>
      </c>
      <c r="AL13" s="4">
        <f t="shared" si="13"/>
        <v>35.706000000000124</v>
      </c>
      <c r="AM13" s="4">
        <f t="shared" si="14"/>
        <v>3004.7199999999921</v>
      </c>
    </row>
    <row r="14" spans="1:45" ht="20.100000000000001" customHeight="1" x14ac:dyDescent="0.25">
      <c r="A14" s="1"/>
      <c r="B14" s="9" t="s">
        <v>3</v>
      </c>
      <c r="C14" s="10">
        <v>600</v>
      </c>
      <c r="D14" s="5"/>
      <c r="E14" s="59"/>
      <c r="F14" s="44">
        <v>600</v>
      </c>
      <c r="G14" s="40">
        <v>35.799999999999997</v>
      </c>
      <c r="H14" s="40">
        <v>408.95</v>
      </c>
      <c r="I14" s="50">
        <f t="shared" si="0"/>
        <v>0.50000000000011369</v>
      </c>
      <c r="J14" s="50">
        <f t="shared" si="3"/>
        <v>10.820000000002461</v>
      </c>
      <c r="K14" s="50">
        <f t="shared" si="4"/>
        <v>14.958525345625523</v>
      </c>
      <c r="L14" s="50"/>
      <c r="M14" s="40">
        <v>2.91</v>
      </c>
      <c r="N14" s="40"/>
      <c r="O14" s="40"/>
      <c r="P14" s="40">
        <v>431.9</v>
      </c>
      <c r="Q14" s="50">
        <f t="shared" si="5"/>
        <v>2.9999999999995453</v>
      </c>
      <c r="R14" s="50"/>
      <c r="S14" s="50">
        <f t="shared" si="15"/>
        <v>67.859999999989711</v>
      </c>
      <c r="T14" s="50">
        <f t="shared" si="6"/>
        <v>15.635944700458458</v>
      </c>
      <c r="U14" s="63"/>
      <c r="V14" s="38">
        <f t="shared" si="7"/>
        <v>99.991871508379887</v>
      </c>
      <c r="W14" s="55"/>
      <c r="X14" s="59"/>
      <c r="Y14" s="31">
        <v>300</v>
      </c>
      <c r="Z14" s="33">
        <f t="shared" si="1"/>
        <v>35.799999999999997</v>
      </c>
      <c r="AA14" s="49">
        <f t="shared" si="16"/>
        <v>14.958525345625523</v>
      </c>
      <c r="AB14" s="26" t="e">
        <f t="shared" si="17"/>
        <v>#DIV/0!</v>
      </c>
      <c r="AC14" s="49">
        <f t="shared" si="18"/>
        <v>15.635944700458458</v>
      </c>
      <c r="AD14" s="26">
        <f t="shared" si="2"/>
        <v>99.991871508379887</v>
      </c>
      <c r="AE14" s="35">
        <f t="shared" si="8"/>
        <v>10.820000000002461</v>
      </c>
      <c r="AF14" s="13">
        <f t="shared" si="9"/>
        <v>1439.0600000000074</v>
      </c>
      <c r="AG14" s="13">
        <f t="shared" si="10"/>
        <v>26.578499999999938</v>
      </c>
      <c r="AH14" s="35">
        <f t="shared" si="11"/>
        <v>67.859999999989711</v>
      </c>
      <c r="AI14" s="13">
        <f t="shared" si="12"/>
        <v>1063.1399999999976</v>
      </c>
      <c r="AL14" s="4">
        <f t="shared" si="13"/>
        <v>35.976500000000186</v>
      </c>
      <c r="AM14" s="4">
        <f t="shared" si="14"/>
        <v>2936.8600000000024</v>
      </c>
    </row>
    <row r="15" spans="1:45" ht="20.100000000000001" customHeight="1" x14ac:dyDescent="0.25">
      <c r="A15" s="1"/>
      <c r="B15" s="9" t="s">
        <v>4</v>
      </c>
      <c r="C15" s="10">
        <v>600</v>
      </c>
      <c r="D15" s="5"/>
      <c r="E15" s="59"/>
      <c r="F15" s="44">
        <v>660</v>
      </c>
      <c r="G15" s="40">
        <v>37.1</v>
      </c>
      <c r="H15" s="40">
        <v>408.2</v>
      </c>
      <c r="I15" s="50">
        <f t="shared" si="0"/>
        <v>7.5</v>
      </c>
      <c r="J15" s="50">
        <f t="shared" si="3"/>
        <v>162.30000000000001</v>
      </c>
      <c r="K15" s="50">
        <f t="shared" si="4"/>
        <v>224.37788018433181</v>
      </c>
      <c r="L15" s="50"/>
      <c r="M15" s="40">
        <v>3.06</v>
      </c>
      <c r="N15" s="40"/>
      <c r="O15" s="40"/>
      <c r="P15" s="40">
        <v>432.7</v>
      </c>
      <c r="Q15" s="50">
        <f t="shared" si="5"/>
        <v>8.0000000000001137</v>
      </c>
      <c r="R15" s="50"/>
      <c r="S15" s="50">
        <f t="shared" si="15"/>
        <v>180.96000000000257</v>
      </c>
      <c r="T15" s="50">
        <f t="shared" si="6"/>
        <v>41.695852534562803</v>
      </c>
      <c r="U15" s="63"/>
      <c r="V15" s="38">
        <f t="shared" si="7"/>
        <v>99.991752021563343</v>
      </c>
      <c r="W15" s="55"/>
      <c r="X15" s="59"/>
      <c r="Y15" s="31">
        <v>330</v>
      </c>
      <c r="Z15" s="33">
        <f t="shared" si="1"/>
        <v>37.1</v>
      </c>
      <c r="AA15" s="49">
        <f t="shared" si="16"/>
        <v>224.37788018433181</v>
      </c>
      <c r="AB15" s="26" t="e">
        <f t="shared" si="17"/>
        <v>#DIV/0!</v>
      </c>
      <c r="AC15" s="49">
        <f t="shared" si="18"/>
        <v>41.695852534562803</v>
      </c>
      <c r="AD15" s="26">
        <f t="shared" si="2"/>
        <v>99.991752021563343</v>
      </c>
      <c r="AE15" s="35">
        <f t="shared" si="8"/>
        <v>162.30000000000001</v>
      </c>
      <c r="AF15" s="13">
        <f t="shared" si="9"/>
        <v>1601.3600000000074</v>
      </c>
      <c r="AG15" s="13">
        <f t="shared" si="10"/>
        <v>31.102500000000006</v>
      </c>
      <c r="AH15" s="35">
        <f t="shared" si="11"/>
        <v>180.96000000000257</v>
      </c>
      <c r="AI15" s="13">
        <f t="shared" si="12"/>
        <v>1244.1000000000001</v>
      </c>
      <c r="AL15" s="4">
        <f t="shared" si="13"/>
        <v>40.034000000000184</v>
      </c>
      <c r="AM15" s="4">
        <f t="shared" si="14"/>
        <v>2755.8999999999996</v>
      </c>
    </row>
    <row r="16" spans="1:45" ht="20.100000000000001" customHeight="1" x14ac:dyDescent="0.25">
      <c r="A16" s="1"/>
      <c r="B16" s="6"/>
      <c r="C16" s="7"/>
      <c r="D16" s="5"/>
      <c r="E16" s="59"/>
      <c r="F16" s="44">
        <v>720</v>
      </c>
      <c r="G16" s="40">
        <v>38.6</v>
      </c>
      <c r="H16" s="40">
        <v>407.55</v>
      </c>
      <c r="I16" s="50">
        <f t="shared" si="0"/>
        <v>6.4999999999997726</v>
      </c>
      <c r="J16" s="50">
        <f t="shared" si="3"/>
        <v>140.65999999999508</v>
      </c>
      <c r="K16" s="50">
        <f t="shared" si="4"/>
        <v>194.46082949308075</v>
      </c>
      <c r="L16" s="50"/>
      <c r="M16" s="40">
        <v>3.25</v>
      </c>
      <c r="N16" s="40"/>
      <c r="O16" s="40"/>
      <c r="P16" s="40">
        <v>433.4</v>
      </c>
      <c r="Q16" s="50">
        <f t="shared" si="5"/>
        <v>6.9999999999998863</v>
      </c>
      <c r="R16" s="50"/>
      <c r="S16" s="50">
        <f t="shared" si="15"/>
        <v>158.33999999999745</v>
      </c>
      <c r="T16" s="50">
        <f t="shared" si="6"/>
        <v>36.483870967741346</v>
      </c>
      <c r="U16" s="63"/>
      <c r="V16" s="38">
        <f t="shared" si="7"/>
        <v>99.991580310880835</v>
      </c>
      <c r="W16" s="55"/>
      <c r="X16" s="59"/>
      <c r="Y16" s="31">
        <v>360</v>
      </c>
      <c r="Z16" s="33">
        <f t="shared" si="1"/>
        <v>38.6</v>
      </c>
      <c r="AA16" s="49">
        <f t="shared" si="16"/>
        <v>194.46082949308075</v>
      </c>
      <c r="AB16" s="26" t="e">
        <f t="shared" si="17"/>
        <v>#DIV/0!</v>
      </c>
      <c r="AC16" s="49">
        <f t="shared" si="18"/>
        <v>36.483870967741346</v>
      </c>
      <c r="AD16" s="26">
        <f t="shared" si="2"/>
        <v>99.991580310880835</v>
      </c>
      <c r="AE16" s="35">
        <f t="shared" si="8"/>
        <v>140.65999999999508</v>
      </c>
      <c r="AF16" s="13">
        <f t="shared" si="9"/>
        <v>1742.0200000000025</v>
      </c>
      <c r="AG16" s="13">
        <f t="shared" si="10"/>
        <v>35.060999999999936</v>
      </c>
      <c r="AH16" s="35">
        <f t="shared" si="11"/>
        <v>158.33999999999745</v>
      </c>
      <c r="AI16" s="13">
        <f t="shared" si="12"/>
        <v>1402.4399999999976</v>
      </c>
      <c r="AL16" s="4">
        <f t="shared" si="13"/>
        <v>43.550500000000063</v>
      </c>
      <c r="AM16" s="4">
        <f t="shared" si="14"/>
        <v>2597.5600000000022</v>
      </c>
    </row>
    <row r="17" spans="1:41" ht="20.100000000000001" customHeight="1" x14ac:dyDescent="0.25">
      <c r="A17" s="1"/>
      <c r="B17" s="9" t="s">
        <v>5</v>
      </c>
      <c r="C17" s="10">
        <v>130</v>
      </c>
      <c r="D17" s="5"/>
      <c r="E17" s="59"/>
      <c r="F17" s="44">
        <v>780</v>
      </c>
      <c r="G17" s="40">
        <v>40</v>
      </c>
      <c r="H17" s="40">
        <v>406.9</v>
      </c>
      <c r="I17" s="50">
        <f t="shared" si="0"/>
        <v>6.5000000000003411</v>
      </c>
      <c r="J17" s="50">
        <f t="shared" si="3"/>
        <v>140.66000000000739</v>
      </c>
      <c r="K17" s="50">
        <f t="shared" si="4"/>
        <v>194.46082949309778</v>
      </c>
      <c r="L17" s="50"/>
      <c r="M17" s="40">
        <v>3.5</v>
      </c>
      <c r="N17" s="40"/>
      <c r="O17" s="40"/>
      <c r="P17" s="40">
        <v>433.6</v>
      </c>
      <c r="Q17" s="50">
        <f t="shared" si="5"/>
        <v>2.0000000000004547</v>
      </c>
      <c r="R17" s="50"/>
      <c r="S17" s="50">
        <f t="shared" si="15"/>
        <v>45.240000000010291</v>
      </c>
      <c r="T17" s="50">
        <f t="shared" si="6"/>
        <v>10.423963133642925</v>
      </c>
      <c r="U17" s="63"/>
      <c r="V17" s="38">
        <f t="shared" si="7"/>
        <v>99.991249999999994</v>
      </c>
      <c r="W17" s="55"/>
      <c r="X17" s="59"/>
      <c r="Y17" s="31">
        <v>390</v>
      </c>
      <c r="Z17" s="33">
        <f t="shared" si="1"/>
        <v>40</v>
      </c>
      <c r="AA17" s="49">
        <f t="shared" si="16"/>
        <v>194.46082949309778</v>
      </c>
      <c r="AB17" s="26" t="e">
        <f t="shared" si="17"/>
        <v>#DIV/0!</v>
      </c>
      <c r="AC17" s="49">
        <f t="shared" si="18"/>
        <v>10.423963133642925</v>
      </c>
      <c r="AD17" s="26">
        <f t="shared" si="2"/>
        <v>99.991249999999994</v>
      </c>
      <c r="AE17" s="35">
        <f t="shared" si="8"/>
        <v>140.66000000000739</v>
      </c>
      <c r="AF17" s="13">
        <f t="shared" si="9"/>
        <v>1882.6800000000098</v>
      </c>
      <c r="AG17" s="13">
        <f t="shared" si="10"/>
        <v>36.192000000000199</v>
      </c>
      <c r="AH17" s="35">
        <f t="shared" si="11"/>
        <v>45.240000000010291</v>
      </c>
      <c r="AI17" s="13">
        <f t="shared" si="12"/>
        <v>1447.6800000000078</v>
      </c>
      <c r="AL17" s="4">
        <f t="shared" si="13"/>
        <v>47.067000000000249</v>
      </c>
      <c r="AM17" s="4">
        <f t="shared" si="14"/>
        <v>2552.3199999999924</v>
      </c>
    </row>
    <row r="18" spans="1:41" ht="20.100000000000001" customHeight="1" x14ac:dyDescent="0.25">
      <c r="A18" s="1"/>
      <c r="B18" s="9" t="s">
        <v>6</v>
      </c>
      <c r="C18" s="10">
        <v>130</v>
      </c>
      <c r="D18" s="5"/>
      <c r="E18" s="59"/>
      <c r="F18" s="44">
        <v>840</v>
      </c>
      <c r="G18" s="40">
        <v>41.5</v>
      </c>
      <c r="H18" s="40">
        <v>406.3</v>
      </c>
      <c r="I18" s="50">
        <f t="shared" si="0"/>
        <v>5.9999999999996589</v>
      </c>
      <c r="J18" s="50">
        <f t="shared" si="3"/>
        <v>129.83999999999261</v>
      </c>
      <c r="K18" s="50">
        <f t="shared" si="4"/>
        <v>179.50230414745522</v>
      </c>
      <c r="L18" s="50"/>
      <c r="M18" s="40">
        <v>4.01</v>
      </c>
      <c r="N18" s="40"/>
      <c r="O18" s="40"/>
      <c r="P18" s="40">
        <v>433.85</v>
      </c>
      <c r="Q18" s="50">
        <f t="shared" si="5"/>
        <v>2.5</v>
      </c>
      <c r="R18" s="50"/>
      <c r="S18" s="50">
        <f t="shared" si="15"/>
        <v>56.550000000000004</v>
      </c>
      <c r="T18" s="50">
        <f t="shared" si="6"/>
        <v>13.029953917050692</v>
      </c>
      <c r="U18" s="63"/>
      <c r="V18" s="38">
        <f t="shared" si="7"/>
        <v>99.990337349397592</v>
      </c>
      <c r="W18" s="55"/>
      <c r="X18" s="59"/>
      <c r="Y18" s="31">
        <v>420</v>
      </c>
      <c r="Z18" s="33">
        <f t="shared" si="1"/>
        <v>41.5</v>
      </c>
      <c r="AA18" s="49">
        <f t="shared" si="16"/>
        <v>179.50230414745522</v>
      </c>
      <c r="AB18" s="26" t="e">
        <f t="shared" si="17"/>
        <v>#DIV/0!</v>
      </c>
      <c r="AC18" s="49">
        <f t="shared" si="18"/>
        <v>13.029953917050692</v>
      </c>
      <c r="AD18" s="26">
        <f t="shared" si="2"/>
        <v>99.990337349397592</v>
      </c>
      <c r="AE18" s="35">
        <f t="shared" si="8"/>
        <v>129.83999999999261</v>
      </c>
      <c r="AF18" s="13">
        <f t="shared" si="9"/>
        <v>2012.5200000000025</v>
      </c>
      <c r="AG18" s="13">
        <f t="shared" si="10"/>
        <v>37.605750000000192</v>
      </c>
      <c r="AH18" s="35">
        <f t="shared" si="11"/>
        <v>56.550000000000004</v>
      </c>
      <c r="AI18" s="13">
        <f t="shared" si="12"/>
        <v>1504.2300000000077</v>
      </c>
      <c r="AL18" s="4">
        <f t="shared" si="13"/>
        <v>50.313000000000066</v>
      </c>
      <c r="AM18" s="4">
        <f t="shared" si="14"/>
        <v>2495.7699999999923</v>
      </c>
    </row>
    <row r="19" spans="1:41" ht="20.100000000000001" customHeight="1" x14ac:dyDescent="0.2">
      <c r="A19" s="1"/>
      <c r="B19" s="1"/>
      <c r="C19" s="1"/>
      <c r="D19" s="5"/>
      <c r="E19" s="59"/>
      <c r="F19" s="44">
        <v>900</v>
      </c>
      <c r="G19" s="40">
        <v>42.4</v>
      </c>
      <c r="H19" s="40">
        <v>405.65</v>
      </c>
      <c r="I19" s="50">
        <f t="shared" si="0"/>
        <v>6.5000000000003411</v>
      </c>
      <c r="J19" s="50">
        <f t="shared" si="3"/>
        <v>140.66000000000739</v>
      </c>
      <c r="K19" s="50">
        <f t="shared" si="4"/>
        <v>194.46082949309778</v>
      </c>
      <c r="L19" s="50"/>
      <c r="M19" s="40">
        <v>4.62</v>
      </c>
      <c r="N19" s="40"/>
      <c r="O19" s="40"/>
      <c r="P19" s="40">
        <v>434.4</v>
      </c>
      <c r="Q19" s="50">
        <f t="shared" si="5"/>
        <v>5.4999999999995453</v>
      </c>
      <c r="R19" s="50"/>
      <c r="S19" s="50">
        <f t="shared" si="15"/>
        <v>124.40999999998972</v>
      </c>
      <c r="T19" s="50">
        <f t="shared" si="6"/>
        <v>28.665898617509153</v>
      </c>
      <c r="U19" s="63"/>
      <c r="V19" s="38">
        <f t="shared" si="7"/>
        <v>99.989103773584915</v>
      </c>
      <c r="W19" s="55"/>
      <c r="X19" s="59"/>
      <c r="Y19" s="31">
        <v>450</v>
      </c>
      <c r="Z19" s="33">
        <f t="shared" si="1"/>
        <v>42.4</v>
      </c>
      <c r="AA19" s="49">
        <f t="shared" si="16"/>
        <v>194.46082949309778</v>
      </c>
      <c r="AB19" s="26" t="e">
        <f t="shared" si="17"/>
        <v>#DIV/0!</v>
      </c>
      <c r="AC19" s="49">
        <f t="shared" si="18"/>
        <v>28.665898617509153</v>
      </c>
      <c r="AD19" s="26">
        <f t="shared" si="2"/>
        <v>99.989103773584915</v>
      </c>
      <c r="AE19" s="35">
        <f t="shared" si="8"/>
        <v>140.66000000000739</v>
      </c>
      <c r="AF19" s="13">
        <f t="shared" si="9"/>
        <v>2153.1800000000098</v>
      </c>
      <c r="AG19" s="13">
        <f t="shared" si="10"/>
        <v>40.715999999999937</v>
      </c>
      <c r="AH19" s="35">
        <f t="shared" si="11"/>
        <v>124.40999999998972</v>
      </c>
      <c r="AI19" s="13">
        <f t="shared" si="12"/>
        <v>1628.6399999999974</v>
      </c>
      <c r="AL19" s="4">
        <f t="shared" si="13"/>
        <v>53.829500000000237</v>
      </c>
      <c r="AM19" s="4">
        <f t="shared" si="14"/>
        <v>2371.3600000000024</v>
      </c>
    </row>
    <row r="20" spans="1:41" ht="20.100000000000001" customHeight="1" x14ac:dyDescent="0.2">
      <c r="A20" s="1"/>
      <c r="B20" s="61" t="s">
        <v>57</v>
      </c>
      <c r="C20" s="66">
        <v>27025</v>
      </c>
      <c r="D20" s="5"/>
      <c r="E20" s="59"/>
      <c r="F20" s="44">
        <v>960</v>
      </c>
      <c r="G20" s="40">
        <v>42</v>
      </c>
      <c r="H20" s="40">
        <v>405.2</v>
      </c>
      <c r="I20" s="50">
        <f t="shared" si="0"/>
        <v>4.4999999999998863</v>
      </c>
      <c r="J20" s="50">
        <f t="shared" si="3"/>
        <v>97.379999999997537</v>
      </c>
      <c r="K20" s="50">
        <f t="shared" si="4"/>
        <v>134.62672811059568</v>
      </c>
      <c r="L20" s="50"/>
      <c r="M20" s="40">
        <v>5.18</v>
      </c>
      <c r="N20" s="40"/>
      <c r="O20" s="40"/>
      <c r="P20" s="40">
        <v>434.75</v>
      </c>
      <c r="Q20" s="50">
        <f t="shared" si="5"/>
        <v>3.5000000000002274</v>
      </c>
      <c r="R20" s="50"/>
      <c r="S20" s="50">
        <f t="shared" si="15"/>
        <v>79.170000000005146</v>
      </c>
      <c r="T20" s="50">
        <f t="shared" si="6"/>
        <v>18.241935483872155</v>
      </c>
      <c r="U20" s="63"/>
      <c r="V20" s="38">
        <f t="shared" si="7"/>
        <v>99.987666666666669</v>
      </c>
      <c r="W20" s="55"/>
      <c r="X20" s="59"/>
      <c r="Y20" s="31">
        <v>480</v>
      </c>
      <c r="Z20" s="33">
        <f t="shared" si="1"/>
        <v>42</v>
      </c>
      <c r="AA20" s="49">
        <f t="shared" si="16"/>
        <v>134.62672811059568</v>
      </c>
      <c r="AB20" s="26" t="e">
        <f t="shared" si="17"/>
        <v>#DIV/0!</v>
      </c>
      <c r="AC20" s="49">
        <f t="shared" si="18"/>
        <v>18.241935483872155</v>
      </c>
      <c r="AD20" s="26">
        <f t="shared" si="2"/>
        <v>99.987666666666669</v>
      </c>
      <c r="AE20" s="35">
        <f t="shared" si="8"/>
        <v>97.379999999997537</v>
      </c>
      <c r="AF20" s="13">
        <f t="shared" si="9"/>
        <v>2250.5600000000072</v>
      </c>
      <c r="AG20" s="13">
        <f t="shared" si="10"/>
        <v>42.695250000000065</v>
      </c>
      <c r="AH20" s="35">
        <f t="shared" si="11"/>
        <v>79.170000000005146</v>
      </c>
      <c r="AI20" s="13">
        <f t="shared" si="12"/>
        <v>1707.8100000000024</v>
      </c>
      <c r="AL20" s="4">
        <f t="shared" si="13"/>
        <v>56.264000000000181</v>
      </c>
      <c r="AM20" s="4">
        <f t="shared" si="14"/>
        <v>2292.1899999999978</v>
      </c>
    </row>
    <row r="21" spans="1:41" ht="20.100000000000001" customHeight="1" x14ac:dyDescent="0.2">
      <c r="A21" s="1"/>
      <c r="B21" s="61"/>
      <c r="C21" s="67"/>
      <c r="D21" s="5"/>
      <c r="E21" s="59"/>
      <c r="F21" s="44">
        <v>1020</v>
      </c>
      <c r="G21" s="40">
        <v>40.700000000000003</v>
      </c>
      <c r="H21" s="40">
        <v>404.6</v>
      </c>
      <c r="I21" s="50">
        <f t="shared" si="0"/>
        <v>5.9999999999996589</v>
      </c>
      <c r="J21" s="50">
        <f t="shared" si="3"/>
        <v>129.83999999999261</v>
      </c>
      <c r="K21" s="50">
        <f t="shared" si="4"/>
        <v>179.50230414745522</v>
      </c>
      <c r="L21" s="50"/>
      <c r="M21" s="40">
        <v>5.7</v>
      </c>
      <c r="N21" s="40"/>
      <c r="O21" s="40"/>
      <c r="P21" s="40">
        <v>435.2</v>
      </c>
      <c r="Q21" s="50">
        <f t="shared" si="5"/>
        <v>4.4999999999998863</v>
      </c>
      <c r="R21" s="50"/>
      <c r="S21" s="50">
        <f t="shared" si="15"/>
        <v>101.78999999999743</v>
      </c>
      <c r="T21" s="50">
        <f t="shared" si="6"/>
        <v>23.453917050690652</v>
      </c>
      <c r="U21" s="63"/>
      <c r="V21" s="38">
        <f t="shared" si="7"/>
        <v>99.985995085995086</v>
      </c>
      <c r="W21" s="55"/>
      <c r="X21" s="59"/>
      <c r="Y21" s="31">
        <v>510</v>
      </c>
      <c r="Z21" s="33">
        <f t="shared" si="1"/>
        <v>40.700000000000003</v>
      </c>
      <c r="AA21" s="49">
        <f t="shared" si="16"/>
        <v>179.50230414745522</v>
      </c>
      <c r="AB21" s="26" t="e">
        <f t="shared" si="17"/>
        <v>#DIV/0!</v>
      </c>
      <c r="AC21" s="49">
        <f t="shared" si="18"/>
        <v>23.453917050690652</v>
      </c>
      <c r="AD21" s="26">
        <f t="shared" si="2"/>
        <v>99.985995085995086</v>
      </c>
      <c r="AE21" s="35">
        <f t="shared" si="8"/>
        <v>129.83999999999261</v>
      </c>
      <c r="AF21" s="13">
        <f t="shared" si="9"/>
        <v>2380.3999999999996</v>
      </c>
      <c r="AG21" s="13">
        <f t="shared" si="10"/>
        <v>45.239999999999995</v>
      </c>
      <c r="AH21" s="35">
        <f t="shared" si="11"/>
        <v>101.78999999999743</v>
      </c>
      <c r="AI21" s="13">
        <f t="shared" si="12"/>
        <v>1809.6</v>
      </c>
      <c r="AL21" s="4">
        <f t="shared" si="13"/>
        <v>59.51</v>
      </c>
      <c r="AM21" s="4">
        <f t="shared" si="14"/>
        <v>2190.4</v>
      </c>
    </row>
    <row r="22" spans="1:41" ht="20.100000000000001" customHeight="1" x14ac:dyDescent="0.2">
      <c r="A22" s="1"/>
      <c r="B22" s="1"/>
      <c r="C22" s="1"/>
      <c r="D22" s="5"/>
      <c r="E22" s="59"/>
      <c r="F22" s="44">
        <v>1080</v>
      </c>
      <c r="G22" s="40">
        <v>39.4</v>
      </c>
      <c r="H22" s="40">
        <v>404.1</v>
      </c>
      <c r="I22" s="50">
        <f t="shared" si="0"/>
        <v>5</v>
      </c>
      <c r="J22" s="50">
        <f t="shared" si="3"/>
        <v>108.2</v>
      </c>
      <c r="K22" s="50">
        <f t="shared" si="4"/>
        <v>149.58525345622121</v>
      </c>
      <c r="L22" s="50"/>
      <c r="M22" s="40">
        <v>6.24</v>
      </c>
      <c r="N22" s="40"/>
      <c r="O22" s="40"/>
      <c r="P22" s="40">
        <v>435.4</v>
      </c>
      <c r="Q22" s="50">
        <f t="shared" si="5"/>
        <v>1.9999999999998863</v>
      </c>
      <c r="R22" s="50"/>
      <c r="S22" s="50">
        <f t="shared" si="15"/>
        <v>45.23999999999743</v>
      </c>
      <c r="T22" s="50">
        <f t="shared" si="6"/>
        <v>10.42396313363996</v>
      </c>
      <c r="U22" s="40"/>
      <c r="V22" s="38">
        <f t="shared" si="7"/>
        <v>99.984162436548218</v>
      </c>
      <c r="W22" s="55"/>
      <c r="X22" s="59"/>
      <c r="Y22" s="31">
        <v>540</v>
      </c>
      <c r="Z22" s="33">
        <f t="shared" si="1"/>
        <v>39.4</v>
      </c>
      <c r="AA22" s="49">
        <f t="shared" si="16"/>
        <v>149.58525345622121</v>
      </c>
      <c r="AB22" s="26" t="e">
        <f t="shared" si="17"/>
        <v>#DIV/0!</v>
      </c>
      <c r="AC22" s="49">
        <f t="shared" si="18"/>
        <v>10.42396313363996</v>
      </c>
      <c r="AD22" s="26">
        <f t="shared" si="2"/>
        <v>99.984162436548218</v>
      </c>
      <c r="AE22" s="35">
        <f t="shared" si="8"/>
        <v>108.2</v>
      </c>
      <c r="AF22" s="13">
        <f t="shared" si="9"/>
        <v>2488.5999999999995</v>
      </c>
      <c r="AG22" s="13">
        <f t="shared" si="10"/>
        <v>46.370999999999931</v>
      </c>
      <c r="AH22" s="35">
        <f t="shared" si="11"/>
        <v>45.23999999999743</v>
      </c>
      <c r="AI22" s="13">
        <f t="shared" si="12"/>
        <v>1854.8399999999974</v>
      </c>
      <c r="AL22" s="4">
        <f t="shared" si="13"/>
        <v>62.214999999999989</v>
      </c>
      <c r="AM22" s="4">
        <f t="shared" si="14"/>
        <v>2145.1600000000026</v>
      </c>
    </row>
    <row r="23" spans="1:41" ht="20.100000000000001" customHeight="1" x14ac:dyDescent="0.25">
      <c r="A23" s="1"/>
      <c r="B23" s="16" t="s">
        <v>29</v>
      </c>
      <c r="C23" s="13">
        <v>4000</v>
      </c>
      <c r="D23" s="5"/>
      <c r="E23" s="59"/>
      <c r="F23" s="44">
        <v>1140</v>
      </c>
      <c r="G23" s="41">
        <v>38.9</v>
      </c>
      <c r="H23" s="41">
        <v>403.6</v>
      </c>
      <c r="I23" s="50">
        <f t="shared" si="0"/>
        <v>5</v>
      </c>
      <c r="J23" s="50">
        <f t="shared" si="3"/>
        <v>108.2</v>
      </c>
      <c r="K23" s="50">
        <f t="shared" si="4"/>
        <v>149.58525345622121</v>
      </c>
      <c r="L23" s="41"/>
      <c r="M23" s="41">
        <v>6.85</v>
      </c>
      <c r="N23" s="40"/>
      <c r="O23" s="40"/>
      <c r="P23" s="41">
        <v>435.7</v>
      </c>
      <c r="Q23" s="50">
        <f t="shared" si="5"/>
        <v>3.0000000000001137</v>
      </c>
      <c r="R23" s="41"/>
      <c r="S23" s="50">
        <f t="shared" si="15"/>
        <v>67.860000000002572</v>
      </c>
      <c r="T23" s="50">
        <f t="shared" si="6"/>
        <v>15.635944700461421</v>
      </c>
      <c r="U23" s="50"/>
      <c r="V23" s="38">
        <f t="shared" si="7"/>
        <v>99.982390745501277</v>
      </c>
      <c r="W23" s="55"/>
      <c r="X23" s="27"/>
      <c r="Y23" s="31">
        <v>570</v>
      </c>
      <c r="Z23" s="27"/>
      <c r="AA23" s="27"/>
      <c r="AB23" s="27"/>
      <c r="AC23" s="27"/>
      <c r="AD23" s="27"/>
      <c r="AE23" s="35">
        <f t="shared" si="8"/>
        <v>108.2</v>
      </c>
      <c r="AF23" s="13">
        <f t="shared" si="9"/>
        <v>2596.7999999999993</v>
      </c>
      <c r="AG23" s="13">
        <f t="shared" si="10"/>
        <v>48.067500000000003</v>
      </c>
      <c r="AH23" s="35">
        <f t="shared" si="11"/>
        <v>67.860000000002572</v>
      </c>
      <c r="AI23" s="13">
        <f t="shared" si="12"/>
        <v>1922.7</v>
      </c>
      <c r="AL23" s="4">
        <f t="shared" si="13"/>
        <v>64.919999999999973</v>
      </c>
      <c r="AM23" s="4">
        <f t="shared" si="14"/>
        <v>2077.3000000000002</v>
      </c>
    </row>
    <row r="24" spans="1:41" ht="20.100000000000001" customHeight="1" x14ac:dyDescent="0.2">
      <c r="A24" s="1"/>
      <c r="B24" s="1"/>
      <c r="C24" s="1"/>
      <c r="D24" s="5"/>
      <c r="E24" s="59"/>
      <c r="F24" s="44">
        <v>1200</v>
      </c>
      <c r="G24" s="41">
        <v>38.299999999999997</v>
      </c>
      <c r="H24" s="41">
        <v>403</v>
      </c>
      <c r="I24" s="50">
        <f t="shared" si="0"/>
        <v>6.0000000000002274</v>
      </c>
      <c r="J24" s="50">
        <f t="shared" si="3"/>
        <v>129.84000000000492</v>
      </c>
      <c r="K24" s="50">
        <f t="shared" si="4"/>
        <v>179.50230414747224</v>
      </c>
      <c r="L24" s="41"/>
      <c r="M24" s="41">
        <v>7.46</v>
      </c>
      <c r="N24" s="40"/>
      <c r="O24" s="40"/>
      <c r="P24" s="41">
        <v>436</v>
      </c>
      <c r="Q24" s="50">
        <f t="shared" si="5"/>
        <v>3.0000000000001137</v>
      </c>
      <c r="R24" s="41"/>
      <c r="S24" s="50">
        <f t="shared" si="15"/>
        <v>67.860000000002572</v>
      </c>
      <c r="T24" s="50">
        <f t="shared" si="6"/>
        <v>15.635944700461421</v>
      </c>
      <c r="U24" s="50"/>
      <c r="V24" s="38">
        <f t="shared" si="7"/>
        <v>99.980522193211485</v>
      </c>
      <c r="W24" s="55"/>
      <c r="X24" s="25"/>
      <c r="Y24" s="31">
        <v>600</v>
      </c>
      <c r="Z24" s="25"/>
      <c r="AA24" s="25"/>
      <c r="AB24" s="25"/>
      <c r="AC24" s="25"/>
      <c r="AD24" s="25"/>
      <c r="AE24" s="35">
        <f t="shared" si="8"/>
        <v>129.84000000000492</v>
      </c>
      <c r="AF24" s="13">
        <f t="shared" si="9"/>
        <v>2726.640000000004</v>
      </c>
      <c r="AG24" s="13">
        <f t="shared" si="10"/>
        <v>49.764000000000067</v>
      </c>
      <c r="AH24" s="35">
        <f t="shared" si="11"/>
        <v>67.860000000002572</v>
      </c>
      <c r="AI24" s="13">
        <f t="shared" si="12"/>
        <v>1990.5600000000027</v>
      </c>
      <c r="AL24" s="4">
        <f t="shared" si="13"/>
        <v>68.166000000000111</v>
      </c>
      <c r="AM24" s="4">
        <f t="shared" si="14"/>
        <v>2009.4399999999973</v>
      </c>
      <c r="AN24" s="3"/>
      <c r="AO24" s="3"/>
    </row>
    <row r="25" spans="1:41" ht="15.75" x14ac:dyDescent="0.2">
      <c r="A25" s="1"/>
      <c r="B25" s="1"/>
      <c r="C25" s="1"/>
      <c r="D25" s="5"/>
      <c r="E25" s="59"/>
      <c r="F25" s="44">
        <v>1260</v>
      </c>
      <c r="G25" s="41">
        <v>38.4</v>
      </c>
      <c r="H25" s="41">
        <v>402.65</v>
      </c>
      <c r="I25" s="50">
        <f t="shared" si="0"/>
        <v>3.5000000000002274</v>
      </c>
      <c r="J25" s="50">
        <f t="shared" si="3"/>
        <v>75.740000000004926</v>
      </c>
      <c r="K25" s="50">
        <f t="shared" si="4"/>
        <v>104.70967741936165</v>
      </c>
      <c r="L25" s="41"/>
      <c r="M25" s="41">
        <v>8.18</v>
      </c>
      <c r="N25" s="40"/>
      <c r="O25" s="40"/>
      <c r="P25" s="41">
        <v>436</v>
      </c>
      <c r="Q25" s="50">
        <f t="shared" si="5"/>
        <v>0</v>
      </c>
      <c r="R25" s="41"/>
      <c r="S25" s="50">
        <f t="shared" si="15"/>
        <v>0</v>
      </c>
      <c r="T25" s="50" t="s">
        <v>50</v>
      </c>
      <c r="U25" s="50"/>
      <c r="V25" s="38">
        <f t="shared" si="7"/>
        <v>99.978697916666675</v>
      </c>
      <c r="W25" s="55"/>
      <c r="X25" s="25"/>
      <c r="Y25" s="31">
        <v>630</v>
      </c>
      <c r="Z25" s="25"/>
      <c r="AA25" s="25"/>
      <c r="AB25" s="25"/>
      <c r="AC25" s="25"/>
      <c r="AD25" s="25"/>
      <c r="AE25" s="35">
        <f t="shared" si="8"/>
        <v>75.740000000004926</v>
      </c>
      <c r="AF25" s="13">
        <f t="shared" si="9"/>
        <v>2802.3800000000087</v>
      </c>
      <c r="AG25" s="13">
        <f t="shared" si="10"/>
        <v>49.764000000000067</v>
      </c>
      <c r="AH25" s="35">
        <f t="shared" si="11"/>
        <v>0</v>
      </c>
      <c r="AI25" s="13">
        <f t="shared" si="12"/>
        <v>1990.5600000000027</v>
      </c>
      <c r="AL25" s="4">
        <f t="shared" si="13"/>
        <v>70.059500000000213</v>
      </c>
      <c r="AM25" s="4">
        <f t="shared" si="14"/>
        <v>2009.4399999999973</v>
      </c>
      <c r="AN25" s="3"/>
      <c r="AO25" s="3"/>
    </row>
    <row r="26" spans="1:41" ht="15.75" x14ac:dyDescent="0.2">
      <c r="A26" s="1"/>
      <c r="B26" s="1"/>
      <c r="C26" s="1"/>
      <c r="D26" s="5"/>
      <c r="E26" s="59"/>
      <c r="F26" s="44">
        <v>1320</v>
      </c>
      <c r="G26" s="50">
        <v>39</v>
      </c>
      <c r="H26" s="50">
        <v>402.4</v>
      </c>
      <c r="I26" s="50">
        <f t="shared" si="0"/>
        <v>2.5</v>
      </c>
      <c r="J26" s="50">
        <f t="shared" si="3"/>
        <v>54.1</v>
      </c>
      <c r="K26" s="50">
        <f t="shared" si="4"/>
        <v>74.792626728110605</v>
      </c>
      <c r="L26" s="50"/>
      <c r="M26" s="50">
        <v>8.8800000000000008</v>
      </c>
      <c r="N26" s="40"/>
      <c r="O26" s="40"/>
      <c r="P26" s="50">
        <v>436.45</v>
      </c>
      <c r="Q26" s="50">
        <f t="shared" si="5"/>
        <v>4.4999999999998863</v>
      </c>
      <c r="R26" s="50"/>
      <c r="S26" s="50">
        <f t="shared" si="15"/>
        <v>101.78999999999743</v>
      </c>
      <c r="T26" s="50">
        <f t="shared" si="6"/>
        <v>23.453917050690652</v>
      </c>
      <c r="U26" s="42"/>
      <c r="V26" s="38">
        <f t="shared" si="7"/>
        <v>99.977230769230772</v>
      </c>
      <c r="W26" s="55"/>
      <c r="X26" s="27"/>
      <c r="Y26" s="31">
        <v>660</v>
      </c>
      <c r="Z26" s="27"/>
      <c r="AA26" s="27"/>
      <c r="AB26" s="27"/>
      <c r="AC26" s="27"/>
      <c r="AD26" s="27"/>
      <c r="AE26" s="35">
        <f t="shared" si="8"/>
        <v>54.1</v>
      </c>
      <c r="AF26" s="13">
        <f t="shared" si="9"/>
        <v>2856.4800000000087</v>
      </c>
      <c r="AG26" s="13">
        <f t="shared" si="10"/>
        <v>52.308749999999989</v>
      </c>
      <c r="AH26" s="35">
        <f t="shared" si="11"/>
        <v>101.78999999999743</v>
      </c>
      <c r="AI26" s="13">
        <f t="shared" si="12"/>
        <v>2092.35</v>
      </c>
      <c r="AL26" s="4">
        <f t="shared" si="13"/>
        <v>71.412000000000219</v>
      </c>
      <c r="AM26" s="4">
        <f t="shared" si="14"/>
        <v>1907.65</v>
      </c>
      <c r="AN26" s="3"/>
      <c r="AO26" s="3"/>
    </row>
    <row r="27" spans="1:41" ht="15.75" x14ac:dyDescent="0.25">
      <c r="A27" s="1"/>
      <c r="B27" s="1"/>
      <c r="C27" s="1"/>
      <c r="D27" s="5"/>
      <c r="E27" s="59"/>
      <c r="F27" s="44">
        <v>1380</v>
      </c>
      <c r="G27" s="50">
        <v>39</v>
      </c>
      <c r="H27" s="50">
        <v>401.8</v>
      </c>
      <c r="I27" s="50">
        <f t="shared" si="0"/>
        <v>5.9999999999996589</v>
      </c>
      <c r="J27" s="50">
        <f t="shared" si="3"/>
        <v>129.83999999999261</v>
      </c>
      <c r="K27" s="50">
        <f t="shared" si="4"/>
        <v>179.50230414745522</v>
      </c>
      <c r="L27" s="50"/>
      <c r="M27" s="50">
        <v>9.7100000000000009</v>
      </c>
      <c r="N27" s="40"/>
      <c r="O27" s="40"/>
      <c r="P27" s="50">
        <v>436.5</v>
      </c>
      <c r="Q27" s="50">
        <f t="shared" si="5"/>
        <v>0.50000000000011369</v>
      </c>
      <c r="R27" s="50"/>
      <c r="S27" s="50">
        <f t="shared" si="15"/>
        <v>11.310000000002573</v>
      </c>
      <c r="T27" s="50">
        <f t="shared" si="6"/>
        <v>2.6059907834107312</v>
      </c>
      <c r="U27" s="43"/>
      <c r="V27" s="38">
        <f t="shared" si="7"/>
        <v>99.975102564102571</v>
      </c>
      <c r="W27" s="55"/>
      <c r="X27" s="27"/>
      <c r="Y27" s="31">
        <v>690</v>
      </c>
      <c r="Z27" s="27"/>
      <c r="AA27" s="27"/>
      <c r="AB27" s="27"/>
      <c r="AC27" s="27"/>
      <c r="AD27" s="27"/>
      <c r="AE27" s="35">
        <f t="shared" si="8"/>
        <v>129.83999999999261</v>
      </c>
      <c r="AF27" s="13">
        <f t="shared" si="9"/>
        <v>2986.3200000000011</v>
      </c>
      <c r="AG27" s="13">
        <f t="shared" si="10"/>
        <v>52.591500000000067</v>
      </c>
      <c r="AH27" s="35">
        <f t="shared" si="11"/>
        <v>11.310000000002573</v>
      </c>
      <c r="AI27" s="13">
        <f t="shared" si="12"/>
        <v>2103.6600000000026</v>
      </c>
      <c r="AL27" s="4">
        <f t="shared" si="13"/>
        <v>74.65800000000003</v>
      </c>
      <c r="AM27" s="4">
        <f t="shared" si="14"/>
        <v>1896.3399999999974</v>
      </c>
      <c r="AN27" s="3"/>
      <c r="AO27" s="3"/>
    </row>
    <row r="28" spans="1:41" ht="15.75" x14ac:dyDescent="0.2">
      <c r="A28" s="1"/>
      <c r="B28" s="1"/>
      <c r="C28" s="1"/>
      <c r="D28" s="5"/>
      <c r="E28" s="59"/>
      <c r="F28" s="44">
        <v>1440</v>
      </c>
      <c r="G28" s="40">
        <v>40.200000000000003</v>
      </c>
      <c r="H28" s="40">
        <v>401.5</v>
      </c>
      <c r="I28" s="50">
        <f t="shared" si="0"/>
        <v>3.0000000000001137</v>
      </c>
      <c r="J28" s="50">
        <f t="shared" si="3"/>
        <v>64.92000000000246</v>
      </c>
      <c r="K28" s="50">
        <f t="shared" si="4"/>
        <v>89.751152073736122</v>
      </c>
      <c r="L28" s="50"/>
      <c r="M28" s="40">
        <v>10.52</v>
      </c>
      <c r="N28" s="40"/>
      <c r="O28" s="40"/>
      <c r="P28" s="40">
        <v>436.95</v>
      </c>
      <c r="Q28" s="50">
        <f t="shared" si="5"/>
        <v>4.4999999999998863</v>
      </c>
      <c r="R28" s="50"/>
      <c r="S28" s="50">
        <f t="shared" si="15"/>
        <v>101.78999999999743</v>
      </c>
      <c r="T28" s="50">
        <f t="shared" si="6"/>
        <v>23.453917050690652</v>
      </c>
      <c r="U28" s="40"/>
      <c r="V28" s="38">
        <f t="shared" si="7"/>
        <v>99.973830845771133</v>
      </c>
      <c r="W28" s="55"/>
      <c r="X28" s="119"/>
      <c r="Y28" s="71">
        <v>720</v>
      </c>
      <c r="Z28" s="119"/>
      <c r="AA28" s="119"/>
      <c r="AB28" s="119"/>
      <c r="AC28" s="119"/>
      <c r="AD28" s="119"/>
      <c r="AE28" s="35">
        <f t="shared" si="8"/>
        <v>64.92000000000246</v>
      </c>
      <c r="AF28" s="13">
        <f t="shared" si="9"/>
        <v>3051.2400000000034</v>
      </c>
      <c r="AG28" s="13">
        <f t="shared" si="10"/>
        <v>55.136249999999997</v>
      </c>
      <c r="AH28" s="35">
        <f t="shared" si="11"/>
        <v>101.78999999999743</v>
      </c>
      <c r="AI28" s="13">
        <f t="shared" si="12"/>
        <v>2205.4499999999998</v>
      </c>
      <c r="AL28" s="4">
        <f t="shared" si="13"/>
        <v>76.281000000000091</v>
      </c>
      <c r="AM28" s="4">
        <f t="shared" si="14"/>
        <v>1794.5500000000002</v>
      </c>
      <c r="AN28" s="3"/>
      <c r="AO28" s="3"/>
    </row>
    <row r="29" spans="1:41" ht="15.75" x14ac:dyDescent="0.2">
      <c r="A29" s="1"/>
      <c r="B29" s="1"/>
      <c r="C29" s="1"/>
      <c r="D29" s="5"/>
      <c r="E29" s="72"/>
      <c r="F29" s="73"/>
      <c r="G29" s="116"/>
      <c r="H29" s="117"/>
      <c r="I29" s="11"/>
      <c r="J29" s="11"/>
      <c r="K29" s="11"/>
      <c r="L29" s="11"/>
      <c r="M29" s="116"/>
      <c r="N29" s="116"/>
      <c r="O29" s="116"/>
      <c r="P29" s="117"/>
      <c r="Q29" s="75"/>
      <c r="R29" s="11"/>
      <c r="S29" s="75"/>
      <c r="T29" s="75">
        <f>AVERAGE(T5:T28)</f>
        <v>23.098554671135318</v>
      </c>
      <c r="U29" s="115"/>
      <c r="V29" s="39"/>
      <c r="W29" s="95"/>
      <c r="X29" s="18"/>
      <c r="Y29" s="11">
        <v>750</v>
      </c>
      <c r="Z29" s="18"/>
      <c r="AA29" s="18"/>
      <c r="AB29" s="18"/>
      <c r="AC29" s="18"/>
      <c r="AD29" s="18"/>
      <c r="AE29" s="89"/>
      <c r="AF29" s="17"/>
      <c r="AG29" s="17"/>
      <c r="AH29" s="89"/>
      <c r="AI29" s="17"/>
      <c r="AM29" s="3"/>
      <c r="AN29" s="3"/>
      <c r="AO29" s="3"/>
    </row>
    <row r="30" spans="1:41" ht="15.75" x14ac:dyDescent="0.2">
      <c r="A30" s="1"/>
      <c r="B30" s="1"/>
      <c r="C30" s="1"/>
      <c r="D30" s="5"/>
      <c r="E30" s="72"/>
      <c r="F30" s="73"/>
      <c r="G30" s="23"/>
      <c r="H30" s="74"/>
      <c r="I30" s="11"/>
      <c r="J30" s="11"/>
      <c r="K30" s="11"/>
      <c r="L30" s="11"/>
      <c r="M30" s="23"/>
      <c r="N30" s="23"/>
      <c r="O30" s="23"/>
      <c r="P30" s="74"/>
      <c r="Q30" s="75"/>
      <c r="R30" s="11"/>
      <c r="S30" s="75"/>
      <c r="T30" s="75"/>
      <c r="U30" s="114"/>
      <c r="V30" s="39"/>
      <c r="W30" s="95"/>
      <c r="X30" s="18"/>
      <c r="Y30" s="11">
        <v>780</v>
      </c>
      <c r="Z30" s="18"/>
      <c r="AA30" s="18"/>
      <c r="AB30" s="18"/>
      <c r="AC30" s="18"/>
      <c r="AD30" s="18"/>
      <c r="AE30" s="89"/>
      <c r="AF30" s="17"/>
      <c r="AG30" s="17"/>
      <c r="AH30" s="89"/>
      <c r="AI30" s="17"/>
      <c r="AM30" s="3"/>
      <c r="AN30" s="3"/>
      <c r="AO30" s="3"/>
    </row>
    <row r="31" spans="1:41" ht="15.75" x14ac:dyDescent="0.2">
      <c r="A31" s="1"/>
      <c r="B31" s="1"/>
      <c r="C31" s="1"/>
      <c r="D31" s="5"/>
      <c r="E31" s="72"/>
      <c r="F31" s="73"/>
      <c r="G31" s="23"/>
      <c r="H31" s="74"/>
      <c r="I31" s="11"/>
      <c r="J31" s="11"/>
      <c r="K31" s="11"/>
      <c r="L31" s="11"/>
      <c r="M31" s="23"/>
      <c r="N31" s="23"/>
      <c r="O31" s="23"/>
      <c r="P31" s="74"/>
      <c r="Q31" s="75"/>
      <c r="R31" s="11"/>
      <c r="S31" s="75"/>
      <c r="T31" s="75"/>
      <c r="U31" s="78"/>
      <c r="V31" s="39"/>
      <c r="W31" s="95"/>
      <c r="X31" s="120"/>
      <c r="Y31" s="121">
        <v>810</v>
      </c>
      <c r="Z31" s="122"/>
      <c r="AA31" s="122"/>
      <c r="AB31" s="122"/>
      <c r="AC31" s="122"/>
      <c r="AD31" s="123"/>
      <c r="AE31" s="89"/>
      <c r="AF31" s="17"/>
      <c r="AG31" s="17"/>
      <c r="AH31" s="89"/>
      <c r="AI31" s="17"/>
      <c r="AM31" s="3"/>
      <c r="AN31" s="3"/>
      <c r="AO31" s="3"/>
    </row>
    <row r="32" spans="1:41" ht="15.75" x14ac:dyDescent="0.2">
      <c r="A32" s="1"/>
      <c r="B32" s="1"/>
      <c r="C32" s="1"/>
      <c r="D32" s="5"/>
      <c r="E32" s="72"/>
      <c r="F32" s="73"/>
      <c r="G32" s="23"/>
      <c r="H32" s="74"/>
      <c r="I32" s="11"/>
      <c r="J32" s="11"/>
      <c r="K32" s="11"/>
      <c r="L32" s="11"/>
      <c r="M32" s="23"/>
      <c r="N32" s="23"/>
      <c r="O32" s="23"/>
      <c r="P32" s="74"/>
      <c r="Q32" s="75"/>
      <c r="R32" s="11"/>
      <c r="S32" s="75"/>
      <c r="T32" s="75"/>
      <c r="U32" s="78"/>
      <c r="V32" s="39"/>
      <c r="W32" s="95"/>
      <c r="X32" s="109"/>
      <c r="Y32" s="31">
        <v>840</v>
      </c>
      <c r="Z32" s="27"/>
      <c r="AA32" s="27"/>
      <c r="AB32" s="27"/>
      <c r="AC32" s="27"/>
      <c r="AD32" s="118"/>
      <c r="AE32" s="89"/>
      <c r="AF32" s="17"/>
      <c r="AG32" s="17"/>
      <c r="AH32" s="89"/>
      <c r="AI32" s="17"/>
      <c r="AM32" s="3"/>
      <c r="AN32" s="3"/>
      <c r="AO32" s="3"/>
    </row>
    <row r="33" spans="1:41" ht="15.75" x14ac:dyDescent="0.2">
      <c r="A33" s="1"/>
      <c r="B33" s="1"/>
      <c r="C33" s="1"/>
      <c r="D33" s="5"/>
      <c r="E33" s="72"/>
      <c r="F33" s="73"/>
      <c r="G33" s="23"/>
      <c r="H33" s="74"/>
      <c r="I33" s="11"/>
      <c r="J33" s="11"/>
      <c r="K33" s="11"/>
      <c r="L33" s="11"/>
      <c r="M33" s="23"/>
      <c r="N33" s="23"/>
      <c r="O33" s="23"/>
      <c r="P33" s="74"/>
      <c r="Q33" s="75"/>
      <c r="R33" s="11"/>
      <c r="S33" s="75"/>
      <c r="T33" s="75"/>
      <c r="U33" s="78"/>
      <c r="V33" s="39"/>
      <c r="W33" s="95"/>
      <c r="X33" s="109"/>
      <c r="Y33" s="31">
        <v>870</v>
      </c>
      <c r="Z33" s="27"/>
      <c r="AA33" s="27"/>
      <c r="AB33" s="27"/>
      <c r="AC33" s="27"/>
      <c r="AD33" s="118"/>
      <c r="AE33" s="89"/>
      <c r="AF33" s="17"/>
      <c r="AG33" s="17"/>
      <c r="AH33" s="89"/>
      <c r="AI33" s="17"/>
      <c r="AM33" s="3"/>
      <c r="AN33" s="3"/>
      <c r="AO33" s="3"/>
    </row>
    <row r="34" spans="1:41" ht="15.75" x14ac:dyDescent="0.2">
      <c r="A34" s="1"/>
      <c r="B34" s="1"/>
      <c r="C34" s="1"/>
      <c r="D34" s="5"/>
      <c r="E34" s="72"/>
      <c r="F34" s="73"/>
      <c r="G34" s="23"/>
      <c r="H34" s="74"/>
      <c r="I34" s="11"/>
      <c r="J34" s="11"/>
      <c r="K34" s="11"/>
      <c r="L34" s="11"/>
      <c r="M34" s="23"/>
      <c r="N34" s="23"/>
      <c r="O34" s="23"/>
      <c r="P34" s="74"/>
      <c r="Q34" s="75"/>
      <c r="R34" s="11"/>
      <c r="S34" s="75"/>
      <c r="T34" s="75"/>
      <c r="U34" s="78"/>
      <c r="V34" s="39"/>
      <c r="W34" s="95"/>
      <c r="X34" s="109"/>
      <c r="Y34" s="31">
        <v>900</v>
      </c>
      <c r="Z34" s="27"/>
      <c r="AA34" s="27"/>
      <c r="AB34" s="27"/>
      <c r="AC34" s="27"/>
      <c r="AD34" s="118"/>
      <c r="AE34" s="89"/>
      <c r="AF34" s="17"/>
      <c r="AG34" s="17"/>
      <c r="AH34" s="89"/>
      <c r="AI34" s="17"/>
      <c r="AM34" s="3"/>
      <c r="AN34" s="3"/>
      <c r="AO34" s="3"/>
    </row>
    <row r="35" spans="1:41" ht="15.75" x14ac:dyDescent="0.2">
      <c r="A35" s="1"/>
      <c r="B35" s="1"/>
      <c r="C35" s="1"/>
      <c r="D35" s="5"/>
      <c r="E35" s="72"/>
      <c r="F35" s="73"/>
      <c r="G35" s="23"/>
      <c r="H35" s="74"/>
      <c r="I35" s="11"/>
      <c r="J35" s="11"/>
      <c r="K35" s="11"/>
      <c r="L35" s="11"/>
      <c r="M35" s="23"/>
      <c r="N35" s="23"/>
      <c r="O35" s="23"/>
      <c r="P35" s="74"/>
      <c r="Q35" s="75"/>
      <c r="R35" s="11"/>
      <c r="S35" s="75"/>
      <c r="T35" s="75"/>
      <c r="U35" s="78"/>
      <c r="V35" s="39"/>
      <c r="W35" s="95"/>
      <c r="X35" s="109"/>
      <c r="Y35" s="31">
        <v>930</v>
      </c>
      <c r="Z35" s="27"/>
      <c r="AA35" s="27"/>
      <c r="AB35" s="27"/>
      <c r="AC35" s="27"/>
      <c r="AD35" s="118"/>
      <c r="AE35" s="89"/>
      <c r="AF35" s="17"/>
      <c r="AG35" s="17"/>
      <c r="AH35" s="89"/>
      <c r="AI35" s="17"/>
      <c r="AM35" s="3"/>
      <c r="AN35" s="3"/>
      <c r="AO35" s="3"/>
    </row>
    <row r="36" spans="1:41" ht="15.75" x14ac:dyDescent="0.2">
      <c r="A36" s="1"/>
      <c r="B36" s="1"/>
      <c r="C36" s="1"/>
      <c r="D36" s="5"/>
      <c r="E36" s="72"/>
      <c r="F36" s="73"/>
      <c r="G36" s="23"/>
      <c r="H36" s="74"/>
      <c r="I36" s="11"/>
      <c r="J36" s="11"/>
      <c r="K36" s="11"/>
      <c r="L36" s="11"/>
      <c r="M36" s="23"/>
      <c r="N36" s="23"/>
      <c r="O36" s="23"/>
      <c r="P36" s="74"/>
      <c r="Q36" s="75"/>
      <c r="R36" s="11"/>
      <c r="S36" s="75"/>
      <c r="T36" s="75"/>
      <c r="U36" s="78"/>
      <c r="V36" s="39"/>
      <c r="W36" s="95"/>
      <c r="X36" s="109"/>
      <c r="Y36" s="31">
        <v>960</v>
      </c>
      <c r="Z36" s="27"/>
      <c r="AA36" s="27"/>
      <c r="AB36" s="27"/>
      <c r="AC36" s="27"/>
      <c r="AD36" s="118"/>
      <c r="AE36" s="89"/>
      <c r="AF36" s="17"/>
      <c r="AG36" s="17"/>
      <c r="AH36" s="89"/>
      <c r="AI36" s="17"/>
      <c r="AM36" s="3"/>
      <c r="AN36" s="3"/>
      <c r="AO36" s="3"/>
    </row>
    <row r="37" spans="1:41" ht="15.75" x14ac:dyDescent="0.2">
      <c r="A37" s="1"/>
      <c r="B37" s="1"/>
      <c r="C37" s="1"/>
      <c r="D37" s="5"/>
      <c r="E37" s="72"/>
      <c r="F37" s="73"/>
      <c r="G37" s="23"/>
      <c r="H37" s="74"/>
      <c r="I37" s="11"/>
      <c r="J37" s="11"/>
      <c r="K37" s="11"/>
      <c r="L37" s="11"/>
      <c r="M37" s="23"/>
      <c r="N37" s="23"/>
      <c r="O37" s="23"/>
      <c r="P37" s="74"/>
      <c r="Q37" s="75"/>
      <c r="R37" s="11"/>
      <c r="S37" s="75"/>
      <c r="T37" s="75"/>
      <c r="U37" s="78"/>
      <c r="V37" s="39"/>
      <c r="W37" s="95"/>
      <c r="X37" s="109"/>
      <c r="Y37" s="31">
        <v>990</v>
      </c>
      <c r="Z37" s="27"/>
      <c r="AA37" s="27"/>
      <c r="AB37" s="27"/>
      <c r="AC37" s="27"/>
      <c r="AD37" s="118"/>
      <c r="AE37" s="89"/>
      <c r="AF37" s="17"/>
      <c r="AG37" s="17"/>
      <c r="AH37" s="89"/>
      <c r="AI37" s="17"/>
      <c r="AM37" s="3"/>
      <c r="AN37" s="3"/>
      <c r="AO37" s="3"/>
    </row>
    <row r="38" spans="1:41" ht="15.75" x14ac:dyDescent="0.2">
      <c r="A38" s="1"/>
      <c r="B38" s="1"/>
      <c r="C38" s="1"/>
      <c r="D38" s="5"/>
      <c r="E38" s="72"/>
      <c r="F38" s="73"/>
      <c r="G38" s="23"/>
      <c r="H38" s="74"/>
      <c r="I38" s="11"/>
      <c r="J38" s="11"/>
      <c r="K38" s="11"/>
      <c r="L38" s="11"/>
      <c r="M38" s="23"/>
      <c r="N38" s="23"/>
      <c r="O38" s="23"/>
      <c r="P38" s="74"/>
      <c r="Q38" s="75"/>
      <c r="R38" s="11"/>
      <c r="S38" s="75"/>
      <c r="T38" s="75"/>
      <c r="U38" s="78"/>
      <c r="V38" s="39"/>
      <c r="W38" s="95"/>
      <c r="X38" s="109"/>
      <c r="Y38" s="31">
        <v>1020</v>
      </c>
      <c r="Z38" s="27"/>
      <c r="AA38" s="27"/>
      <c r="AB38" s="27"/>
      <c r="AC38" s="27"/>
      <c r="AD38" s="118"/>
      <c r="AE38" s="89"/>
      <c r="AF38" s="17"/>
      <c r="AG38" s="17"/>
      <c r="AH38" s="89"/>
      <c r="AI38" s="17"/>
      <c r="AM38" s="3"/>
      <c r="AN38" s="3"/>
      <c r="AO38" s="3"/>
    </row>
    <row r="39" spans="1:41" ht="15.75" x14ac:dyDescent="0.25">
      <c r="A39" s="1"/>
      <c r="B39" s="1"/>
      <c r="C39" s="1"/>
      <c r="D39" s="5"/>
      <c r="E39" s="72"/>
      <c r="F39" s="73"/>
      <c r="G39" s="23"/>
      <c r="H39" s="74"/>
      <c r="I39" s="11"/>
      <c r="J39" s="11"/>
      <c r="K39" s="11"/>
      <c r="L39" s="11"/>
      <c r="M39" s="23"/>
      <c r="N39" s="23"/>
      <c r="O39" s="23"/>
      <c r="P39" s="74"/>
      <c r="Q39" s="75"/>
      <c r="R39" s="11"/>
      <c r="S39" s="75"/>
      <c r="T39" s="75"/>
      <c r="U39" s="78"/>
      <c r="V39" s="39"/>
      <c r="W39" s="95"/>
      <c r="X39" s="110" t="s">
        <v>31</v>
      </c>
      <c r="Y39" s="58"/>
      <c r="Z39" s="37"/>
      <c r="AA39" s="26" t="e">
        <f>AVERAGE(AA5:AA22)</f>
        <v>#REF!</v>
      </c>
      <c r="AB39" s="37"/>
      <c r="AC39" s="26" t="e">
        <f>AVERAGE(AC5:AC22)</f>
        <v>#REF!</v>
      </c>
      <c r="AD39" s="86">
        <f>AVERAGE(AD5:AD22)</f>
        <v>99.98967851093623</v>
      </c>
      <c r="AE39" s="89"/>
      <c r="AF39" s="17"/>
      <c r="AG39" s="17"/>
      <c r="AH39" s="89"/>
      <c r="AI39" s="17"/>
    </row>
    <row r="40" spans="1:41" ht="15.75" x14ac:dyDescent="0.2">
      <c r="A40" s="1"/>
      <c r="B40" s="1"/>
      <c r="C40" s="1"/>
      <c r="D40" s="5"/>
      <c r="E40" s="72"/>
      <c r="F40" s="73"/>
      <c r="G40" s="23"/>
      <c r="H40" s="74"/>
      <c r="I40" s="11"/>
      <c r="J40" s="11"/>
      <c r="K40" s="11"/>
      <c r="L40" s="11"/>
      <c r="M40" s="23"/>
      <c r="N40" s="23"/>
      <c r="O40" s="23"/>
      <c r="P40" s="74"/>
      <c r="Q40" s="75"/>
      <c r="R40" s="11"/>
      <c r="S40" s="75"/>
      <c r="T40" s="75"/>
      <c r="U40" s="78"/>
      <c r="V40" s="39"/>
      <c r="W40" s="95"/>
      <c r="AE40" s="89"/>
      <c r="AF40" s="17"/>
      <c r="AG40" s="17"/>
      <c r="AH40" s="89"/>
      <c r="AI40" s="17"/>
    </row>
    <row r="41" spans="1:41" ht="15.75" x14ac:dyDescent="0.2">
      <c r="A41" s="1"/>
      <c r="B41" s="1"/>
      <c r="C41" s="1"/>
      <c r="D41" s="5"/>
      <c r="E41" s="72"/>
      <c r="F41" s="73"/>
      <c r="G41" s="23"/>
      <c r="H41" s="74"/>
      <c r="I41" s="11"/>
      <c r="J41" s="11"/>
      <c r="K41" s="11"/>
      <c r="L41" s="11"/>
      <c r="M41" s="23"/>
      <c r="N41" s="23"/>
      <c r="O41" s="23"/>
      <c r="P41" s="74"/>
      <c r="Q41" s="75"/>
      <c r="R41" s="11"/>
      <c r="S41" s="75"/>
      <c r="T41" s="75"/>
      <c r="U41" s="78"/>
      <c r="V41" s="39"/>
      <c r="W41" s="95"/>
      <c r="AE41" s="89"/>
      <c r="AF41" s="17"/>
      <c r="AG41" s="17"/>
      <c r="AH41" s="89"/>
      <c r="AI41" s="17"/>
    </row>
    <row r="42" spans="1:41" ht="15.75" x14ac:dyDescent="0.2">
      <c r="D42" s="5"/>
      <c r="E42" s="72"/>
      <c r="F42" s="73"/>
      <c r="G42" s="23"/>
      <c r="H42" s="74"/>
      <c r="I42" s="11"/>
      <c r="J42" s="11"/>
      <c r="K42" s="11"/>
      <c r="L42" s="11"/>
      <c r="M42" s="23"/>
      <c r="N42" s="23"/>
      <c r="O42" s="23"/>
      <c r="P42" s="74"/>
      <c r="Q42" s="75"/>
      <c r="R42" s="11"/>
      <c r="S42" s="75"/>
      <c r="T42" s="75"/>
      <c r="U42" s="78"/>
      <c r="V42" s="39"/>
      <c r="W42" s="95"/>
      <c r="AE42" s="89"/>
      <c r="AF42" s="17"/>
      <c r="AG42" s="17"/>
      <c r="AH42" s="89"/>
      <c r="AI42" s="17"/>
    </row>
    <row r="43" spans="1:41" ht="15.75" x14ac:dyDescent="0.2">
      <c r="D43" s="5"/>
      <c r="E43" s="72"/>
      <c r="F43" s="73"/>
      <c r="G43" s="23"/>
      <c r="H43" s="74"/>
      <c r="I43" s="11"/>
      <c r="J43" s="11"/>
      <c r="K43" s="11"/>
      <c r="L43" s="11"/>
      <c r="M43" s="23"/>
      <c r="N43" s="23"/>
      <c r="O43" s="23"/>
      <c r="P43" s="74"/>
      <c r="Q43" s="75"/>
      <c r="R43" s="11"/>
      <c r="S43" s="75"/>
      <c r="T43" s="75"/>
      <c r="U43" s="78"/>
      <c r="V43" s="39"/>
      <c r="W43" s="95"/>
      <c r="AE43" s="89"/>
      <c r="AF43" s="17"/>
      <c r="AG43" s="17"/>
      <c r="AH43" s="89"/>
      <c r="AI43" s="17"/>
    </row>
    <row r="44" spans="1:41" ht="15.75" x14ac:dyDescent="0.2">
      <c r="D44" s="5"/>
      <c r="E44" s="72"/>
      <c r="F44" s="73"/>
      <c r="G44" s="23"/>
      <c r="H44" s="74"/>
      <c r="I44" s="11"/>
      <c r="J44" s="11"/>
      <c r="K44" s="11"/>
      <c r="L44" s="11"/>
      <c r="M44" s="23"/>
      <c r="N44" s="23"/>
      <c r="O44" s="23"/>
      <c r="P44" s="74"/>
      <c r="Q44" s="75"/>
      <c r="R44" s="11"/>
      <c r="S44" s="75"/>
      <c r="T44" s="75"/>
      <c r="U44" s="78"/>
      <c r="V44" s="39"/>
      <c r="W44" s="95"/>
      <c r="AE44" s="89"/>
      <c r="AF44" s="17"/>
      <c r="AG44" s="17"/>
      <c r="AH44" s="89"/>
      <c r="AI44" s="17"/>
    </row>
    <row r="45" spans="1:41" ht="15.75" x14ac:dyDescent="0.2">
      <c r="D45" s="5"/>
      <c r="E45" s="72"/>
      <c r="F45" s="73"/>
      <c r="G45" s="23"/>
      <c r="H45" s="74"/>
      <c r="I45" s="11"/>
      <c r="J45" s="11"/>
      <c r="K45" s="11"/>
      <c r="L45" s="11"/>
      <c r="M45" s="23"/>
      <c r="N45" s="23"/>
      <c r="O45" s="23"/>
      <c r="P45" s="74"/>
      <c r="Q45" s="75"/>
      <c r="R45" s="11"/>
      <c r="S45" s="75"/>
      <c r="T45" s="75"/>
      <c r="U45" s="78"/>
      <c r="V45" s="39"/>
      <c r="W45" s="95"/>
      <c r="AE45" s="89"/>
      <c r="AF45" s="17"/>
      <c r="AG45" s="17"/>
      <c r="AH45" s="89"/>
      <c r="AI45" s="17"/>
    </row>
    <row r="46" spans="1:41" ht="15.75" x14ac:dyDescent="0.2">
      <c r="D46" s="5"/>
      <c r="E46" s="72"/>
      <c r="F46" s="73"/>
      <c r="G46" s="23"/>
      <c r="H46" s="74"/>
      <c r="I46" s="11"/>
      <c r="J46" s="11"/>
      <c r="K46" s="11"/>
      <c r="L46" s="11"/>
      <c r="M46" s="23"/>
      <c r="N46" s="23"/>
      <c r="O46" s="23"/>
      <c r="P46" s="74"/>
      <c r="Q46" s="75"/>
      <c r="R46" s="11"/>
      <c r="S46" s="75"/>
      <c r="T46" s="75"/>
      <c r="U46" s="79"/>
      <c r="V46" s="39"/>
      <c r="W46" s="95"/>
      <c r="AE46" s="89"/>
      <c r="AF46" s="17"/>
      <c r="AG46" s="17"/>
      <c r="AH46" s="89"/>
      <c r="AI46" s="17"/>
    </row>
    <row r="47" spans="1:41" ht="15.75" x14ac:dyDescent="0.2">
      <c r="D47" s="5"/>
      <c r="E47" s="72"/>
      <c r="F47" s="73"/>
      <c r="G47" s="11"/>
      <c r="H47" s="75"/>
      <c r="I47" s="11"/>
      <c r="J47" s="11"/>
      <c r="K47" s="11"/>
      <c r="L47" s="11"/>
      <c r="M47" s="11"/>
      <c r="N47" s="23"/>
      <c r="O47" s="23"/>
      <c r="P47" s="75"/>
      <c r="Q47" s="75"/>
      <c r="R47" s="11"/>
      <c r="S47" s="75"/>
      <c r="T47" s="75"/>
      <c r="U47" s="80"/>
      <c r="V47" s="39"/>
      <c r="W47" s="95"/>
      <c r="AE47" s="89"/>
      <c r="AF47" s="17"/>
      <c r="AG47" s="17"/>
      <c r="AH47" s="89"/>
      <c r="AI47" s="17"/>
    </row>
    <row r="48" spans="1:41" ht="15.75" x14ac:dyDescent="0.2">
      <c r="D48" s="5"/>
      <c r="E48" s="72"/>
      <c r="F48" s="73"/>
      <c r="G48" s="11"/>
      <c r="H48" s="75"/>
      <c r="I48" s="11"/>
      <c r="J48" s="11"/>
      <c r="K48" s="11"/>
      <c r="L48" s="11"/>
      <c r="M48" s="11"/>
      <c r="N48" s="23"/>
      <c r="O48" s="23"/>
      <c r="P48" s="75"/>
      <c r="Q48" s="75"/>
      <c r="R48" s="11"/>
      <c r="S48" s="75"/>
      <c r="T48" s="75"/>
      <c r="U48" s="80"/>
      <c r="V48" s="39"/>
      <c r="W48" s="95"/>
      <c r="AE48" s="89"/>
      <c r="AF48" s="17"/>
      <c r="AG48" s="17"/>
      <c r="AH48" s="89"/>
      <c r="AI48" s="17"/>
    </row>
    <row r="49" spans="4:35" ht="15.75" x14ac:dyDescent="0.2">
      <c r="D49" s="5"/>
      <c r="E49" s="72"/>
      <c r="F49" s="73"/>
      <c r="G49" s="24"/>
      <c r="H49" s="76"/>
      <c r="I49" s="11"/>
      <c r="J49" s="11"/>
      <c r="K49" s="11"/>
      <c r="L49" s="24"/>
      <c r="M49" s="24"/>
      <c r="N49" s="23"/>
      <c r="O49" s="23"/>
      <c r="P49" s="76"/>
      <c r="Q49" s="75"/>
      <c r="R49" s="24"/>
      <c r="S49" s="75"/>
      <c r="T49" s="75"/>
      <c r="U49" s="81"/>
      <c r="V49" s="39"/>
      <c r="W49" s="95"/>
      <c r="AE49" s="89"/>
      <c r="AF49" s="17"/>
      <c r="AG49" s="17"/>
      <c r="AH49" s="89"/>
      <c r="AI49" s="17"/>
    </row>
    <row r="50" spans="4:35" ht="15.75" x14ac:dyDescent="0.2">
      <c r="D50" s="5"/>
      <c r="E50" s="72"/>
      <c r="F50" s="73"/>
      <c r="G50" s="11"/>
      <c r="H50" s="75"/>
      <c r="I50" s="11"/>
      <c r="J50" s="11"/>
      <c r="K50" s="11"/>
      <c r="L50" s="11"/>
      <c r="M50" s="11"/>
      <c r="N50" s="23"/>
      <c r="O50" s="23"/>
      <c r="P50" s="75"/>
      <c r="Q50" s="75"/>
      <c r="R50" s="11"/>
      <c r="S50" s="75"/>
      <c r="T50" s="75"/>
      <c r="U50" s="82"/>
      <c r="V50" s="39"/>
      <c r="W50" s="95"/>
      <c r="AB50" s="18"/>
      <c r="AC50" s="18"/>
      <c r="AE50" s="89"/>
      <c r="AF50" s="17"/>
      <c r="AG50" s="17"/>
      <c r="AH50" s="89"/>
      <c r="AI50" s="17"/>
    </row>
    <row r="51" spans="4:35" ht="15.75" x14ac:dyDescent="0.25">
      <c r="D51" s="5"/>
      <c r="E51" s="72"/>
      <c r="F51" s="73"/>
      <c r="G51" s="11"/>
      <c r="H51" s="75"/>
      <c r="I51" s="11"/>
      <c r="J51" s="11"/>
      <c r="K51" s="11"/>
      <c r="L51" s="11"/>
      <c r="M51" s="11"/>
      <c r="N51" s="23"/>
      <c r="O51" s="23"/>
      <c r="P51" s="75"/>
      <c r="Q51" s="75"/>
      <c r="R51" s="11"/>
      <c r="S51" s="75"/>
      <c r="T51" s="75"/>
      <c r="U51" s="83"/>
      <c r="V51" s="39"/>
      <c r="W51" s="95"/>
      <c r="AB51" s="18"/>
      <c r="AC51" s="18"/>
      <c r="AE51" s="89"/>
      <c r="AF51" s="17"/>
      <c r="AG51" s="17"/>
      <c r="AH51" s="89"/>
      <c r="AI51" s="17"/>
    </row>
    <row r="52" spans="4:35" ht="15.75" x14ac:dyDescent="0.2">
      <c r="D52" s="5"/>
      <c r="E52" s="72"/>
      <c r="F52" s="73"/>
      <c r="G52" s="23"/>
      <c r="H52" s="74"/>
      <c r="I52" s="11"/>
      <c r="J52" s="11"/>
      <c r="K52" s="11"/>
      <c r="L52" s="11"/>
      <c r="M52" s="23"/>
      <c r="N52" s="23"/>
      <c r="O52" s="23"/>
      <c r="P52" s="74"/>
      <c r="Q52" s="75"/>
      <c r="R52" s="11"/>
      <c r="S52" s="75"/>
      <c r="T52" s="75"/>
      <c r="U52" s="78"/>
      <c r="V52" s="39"/>
      <c r="W52" s="95"/>
      <c r="AB52" s="18"/>
      <c r="AC52" s="18"/>
      <c r="AE52" s="89"/>
      <c r="AF52" s="17"/>
      <c r="AG52" s="17"/>
      <c r="AH52" s="89"/>
      <c r="AI52" s="17"/>
    </row>
    <row r="53" spans="4:35" ht="15.75" x14ac:dyDescent="0.2">
      <c r="D53" s="5"/>
      <c r="E53" s="72"/>
      <c r="F53" s="73"/>
      <c r="G53" s="23"/>
      <c r="H53" s="74"/>
      <c r="I53" s="11"/>
      <c r="J53" s="11"/>
      <c r="K53" s="11"/>
      <c r="L53" s="11"/>
      <c r="M53" s="23"/>
      <c r="N53" s="23"/>
      <c r="O53" s="23"/>
      <c r="P53" s="74"/>
      <c r="Q53" s="75"/>
      <c r="R53" s="11"/>
      <c r="S53" s="75"/>
      <c r="T53" s="75"/>
      <c r="U53" s="78"/>
      <c r="V53" s="39"/>
      <c r="W53" s="95"/>
      <c r="AB53" s="18"/>
      <c r="AC53" s="18"/>
      <c r="AE53" s="89"/>
      <c r="AF53" s="17"/>
      <c r="AG53" s="17"/>
      <c r="AH53" s="89"/>
      <c r="AI53" s="17"/>
    </row>
    <row r="54" spans="4:35" ht="15.75" x14ac:dyDescent="0.2">
      <c r="D54" s="5"/>
      <c r="E54" s="72"/>
      <c r="F54" s="73"/>
      <c r="G54" s="23"/>
      <c r="H54" s="74"/>
      <c r="I54" s="11"/>
      <c r="J54" s="11"/>
      <c r="K54" s="11"/>
      <c r="L54" s="11"/>
      <c r="M54" s="23"/>
      <c r="N54" s="23"/>
      <c r="O54" s="23"/>
      <c r="P54" s="74"/>
      <c r="Q54" s="75"/>
      <c r="R54" s="11"/>
      <c r="S54" s="75"/>
      <c r="T54" s="75"/>
      <c r="U54" s="78"/>
      <c r="V54" s="39"/>
      <c r="W54" s="95"/>
      <c r="AB54" s="18"/>
      <c r="AC54" s="18"/>
      <c r="AE54" s="89"/>
      <c r="AF54" s="17"/>
      <c r="AG54" s="17"/>
      <c r="AH54" s="89"/>
      <c r="AI54" s="17"/>
    </row>
    <row r="55" spans="4:35" ht="15.75" x14ac:dyDescent="0.2">
      <c r="D55" s="5"/>
      <c r="E55" s="72"/>
      <c r="F55" s="73"/>
      <c r="G55" s="23"/>
      <c r="H55" s="74"/>
      <c r="I55" s="11"/>
      <c r="J55" s="11"/>
      <c r="K55" s="11"/>
      <c r="L55" s="11"/>
      <c r="M55" s="23"/>
      <c r="N55" s="23"/>
      <c r="O55" s="23"/>
      <c r="P55" s="74"/>
      <c r="Q55" s="75"/>
      <c r="R55" s="11"/>
      <c r="S55" s="75"/>
      <c r="T55" s="75"/>
      <c r="U55" s="78"/>
      <c r="V55" s="39"/>
      <c r="W55" s="95"/>
      <c r="AB55" s="18"/>
      <c r="AC55" s="18"/>
      <c r="AE55" s="89"/>
      <c r="AF55" s="17"/>
      <c r="AG55" s="17"/>
      <c r="AH55" s="89"/>
      <c r="AI55" s="17"/>
    </row>
    <row r="56" spans="4:35" ht="15.75" x14ac:dyDescent="0.2">
      <c r="D56" s="5"/>
      <c r="E56" s="72"/>
      <c r="F56" s="73"/>
      <c r="G56" s="23"/>
      <c r="H56" s="74"/>
      <c r="I56" s="11"/>
      <c r="J56" s="11"/>
      <c r="K56" s="11"/>
      <c r="L56" s="11"/>
      <c r="M56" s="23"/>
      <c r="N56" s="23"/>
      <c r="O56" s="23"/>
      <c r="P56" s="74"/>
      <c r="Q56" s="75"/>
      <c r="R56" s="11"/>
      <c r="S56" s="75"/>
      <c r="T56" s="75"/>
      <c r="U56" s="79"/>
      <c r="V56" s="39"/>
      <c r="W56" s="95"/>
      <c r="AB56" s="18"/>
      <c r="AC56" s="18"/>
      <c r="AE56" s="89"/>
      <c r="AF56" s="17"/>
      <c r="AG56" s="17"/>
      <c r="AH56" s="89"/>
      <c r="AI56" s="17"/>
    </row>
    <row r="57" spans="4:35" ht="15.75" x14ac:dyDescent="0.2">
      <c r="D57" s="5"/>
      <c r="E57" s="72"/>
      <c r="F57" s="11"/>
      <c r="G57" s="11"/>
      <c r="H57" s="75"/>
      <c r="I57" s="11"/>
      <c r="J57" s="11"/>
      <c r="K57" s="11"/>
      <c r="L57" s="11"/>
      <c r="M57" s="11"/>
      <c r="N57" s="23"/>
      <c r="O57" s="23"/>
      <c r="P57" s="75"/>
      <c r="Q57" s="75"/>
      <c r="R57" s="11"/>
      <c r="S57" s="75"/>
      <c r="T57" s="75"/>
      <c r="U57" s="80"/>
      <c r="V57" s="39"/>
      <c r="W57" s="95"/>
      <c r="AB57" s="18"/>
      <c r="AC57" s="18"/>
      <c r="AE57" s="89"/>
      <c r="AF57" s="17"/>
      <c r="AG57" s="17"/>
      <c r="AH57" s="89"/>
      <c r="AI57" s="17"/>
    </row>
    <row r="58" spans="4:35" ht="15.75" x14ac:dyDescent="0.2">
      <c r="D58" s="5"/>
      <c r="E58" s="72"/>
      <c r="F58" s="11"/>
      <c r="G58" s="11"/>
      <c r="H58" s="75"/>
      <c r="I58" s="11"/>
      <c r="J58" s="11"/>
      <c r="K58" s="11"/>
      <c r="L58" s="11"/>
      <c r="M58" s="11"/>
      <c r="N58" s="23"/>
      <c r="O58" s="23"/>
      <c r="P58" s="75"/>
      <c r="Q58" s="75"/>
      <c r="R58" s="11"/>
      <c r="S58" s="75"/>
      <c r="T58" s="75"/>
      <c r="U58" s="80"/>
      <c r="V58" s="39"/>
      <c r="W58" s="95"/>
      <c r="AB58" s="18"/>
      <c r="AC58" s="18"/>
      <c r="AE58" s="89"/>
      <c r="AF58" s="17"/>
      <c r="AG58" s="17"/>
      <c r="AH58" s="89"/>
      <c r="AI58" s="17"/>
    </row>
    <row r="59" spans="4:35" ht="15.75" x14ac:dyDescent="0.2">
      <c r="D59" s="5"/>
      <c r="E59" s="72"/>
      <c r="F59" s="11"/>
      <c r="G59" s="24"/>
      <c r="H59" s="76"/>
      <c r="I59" s="11"/>
      <c r="J59" s="11"/>
      <c r="K59" s="11"/>
      <c r="L59" s="24"/>
      <c r="M59" s="24"/>
      <c r="N59" s="23"/>
      <c r="O59" s="23"/>
      <c r="P59" s="76"/>
      <c r="Q59" s="75"/>
      <c r="R59" s="24"/>
      <c r="S59" s="75"/>
      <c r="T59" s="75"/>
      <c r="U59" s="81"/>
      <c r="V59" s="39"/>
      <c r="W59" s="95"/>
      <c r="AB59" s="18"/>
      <c r="AC59" s="18"/>
      <c r="AE59" s="89"/>
      <c r="AF59" s="17"/>
      <c r="AG59" s="17"/>
      <c r="AH59" s="89"/>
      <c r="AI59" s="17"/>
    </row>
    <row r="60" spans="4:35" ht="15.75" x14ac:dyDescent="0.2">
      <c r="D60" s="5"/>
      <c r="E60" s="72"/>
      <c r="F60" s="11"/>
      <c r="G60" s="11"/>
      <c r="H60" s="75"/>
      <c r="I60" s="11"/>
      <c r="J60" s="11"/>
      <c r="K60" s="11"/>
      <c r="L60" s="11"/>
      <c r="M60" s="11"/>
      <c r="N60" s="23"/>
      <c r="O60" s="23"/>
      <c r="P60" s="75"/>
      <c r="Q60" s="75"/>
      <c r="R60" s="11"/>
      <c r="S60" s="75"/>
      <c r="T60" s="75"/>
      <c r="U60" s="82"/>
      <c r="V60" s="39"/>
      <c r="W60" s="95"/>
      <c r="AB60" s="18"/>
      <c r="AC60" s="18"/>
      <c r="AE60" s="89"/>
      <c r="AF60" s="17"/>
      <c r="AG60" s="17"/>
      <c r="AH60" s="89"/>
      <c r="AI60" s="17"/>
    </row>
    <row r="61" spans="4:35" ht="15.75" x14ac:dyDescent="0.25">
      <c r="D61" s="5"/>
      <c r="E61" s="72"/>
      <c r="F61" s="11"/>
      <c r="G61" s="11"/>
      <c r="H61" s="75"/>
      <c r="I61" s="11"/>
      <c r="J61" s="11"/>
      <c r="K61" s="11"/>
      <c r="L61" s="11"/>
      <c r="M61" s="11"/>
      <c r="N61" s="23"/>
      <c r="O61" s="23"/>
      <c r="P61" s="75"/>
      <c r="Q61" s="75"/>
      <c r="R61" s="11"/>
      <c r="S61" s="75"/>
      <c r="T61" s="75"/>
      <c r="U61" s="83"/>
      <c r="V61" s="39"/>
      <c r="W61" s="95"/>
      <c r="AB61" s="18"/>
      <c r="AC61" s="18"/>
      <c r="AE61" s="89"/>
      <c r="AF61" s="17"/>
      <c r="AG61" s="17"/>
      <c r="AH61" s="89"/>
      <c r="AI61" s="17"/>
    </row>
    <row r="62" spans="4:35" ht="15.75" x14ac:dyDescent="0.2">
      <c r="D62" s="5"/>
      <c r="E62" s="72"/>
      <c r="F62" s="11"/>
      <c r="G62" s="11"/>
      <c r="H62" s="75"/>
      <c r="I62" s="11"/>
      <c r="J62" s="11"/>
      <c r="K62" s="11"/>
      <c r="L62" s="11"/>
      <c r="M62" s="11"/>
      <c r="N62" s="23"/>
      <c r="O62" s="23"/>
      <c r="P62" s="75"/>
      <c r="Q62" s="75"/>
      <c r="R62" s="11"/>
      <c r="S62" s="75"/>
      <c r="T62" s="75"/>
      <c r="U62" s="80"/>
      <c r="V62" s="39"/>
      <c r="W62" s="95"/>
      <c r="AB62" s="18"/>
      <c r="AC62" s="18"/>
      <c r="AE62" s="89"/>
      <c r="AF62" s="17"/>
      <c r="AG62" s="17"/>
      <c r="AH62" s="89"/>
      <c r="AI62" s="17"/>
    </row>
    <row r="63" spans="4:35" ht="15.75" x14ac:dyDescent="0.2">
      <c r="D63" s="5"/>
      <c r="E63" s="72"/>
      <c r="F63" s="11"/>
      <c r="G63" s="24"/>
      <c r="H63" s="76"/>
      <c r="I63" s="11"/>
      <c r="J63" s="11"/>
      <c r="K63" s="11"/>
      <c r="L63" s="24"/>
      <c r="M63" s="24"/>
      <c r="N63" s="23"/>
      <c r="O63" s="23"/>
      <c r="P63" s="76"/>
      <c r="Q63" s="75"/>
      <c r="R63" s="24"/>
      <c r="S63" s="75"/>
      <c r="T63" s="75"/>
      <c r="U63" s="81"/>
      <c r="V63" s="39"/>
      <c r="W63" s="95"/>
      <c r="AB63" s="18"/>
      <c r="AC63" s="18"/>
      <c r="AE63" s="89"/>
      <c r="AF63" s="17"/>
      <c r="AG63" s="17"/>
      <c r="AH63" s="89"/>
      <c r="AI63" s="17"/>
    </row>
    <row r="64" spans="4:35" ht="15.75" x14ac:dyDescent="0.2">
      <c r="D64" s="5"/>
      <c r="E64" s="72"/>
      <c r="F64" s="11"/>
      <c r="G64" s="11"/>
      <c r="H64" s="75"/>
      <c r="I64" s="11"/>
      <c r="J64" s="11"/>
      <c r="K64" s="11"/>
      <c r="L64" s="11"/>
      <c r="M64" s="11"/>
      <c r="N64" s="23"/>
      <c r="O64" s="23"/>
      <c r="P64" s="75"/>
      <c r="Q64" s="75"/>
      <c r="R64" s="11"/>
      <c r="S64" s="75"/>
      <c r="T64" s="75"/>
      <c r="U64" s="82"/>
      <c r="V64" s="39"/>
      <c r="W64" s="95"/>
      <c r="AB64" s="18"/>
      <c r="AC64" s="18"/>
      <c r="AE64" s="89"/>
      <c r="AF64" s="17"/>
      <c r="AG64" s="17"/>
      <c r="AH64" s="89"/>
      <c r="AI64" s="17"/>
    </row>
    <row r="65" spans="4:35" ht="15.75" x14ac:dyDescent="0.25">
      <c r="D65" s="5"/>
      <c r="E65" s="72"/>
      <c r="F65" s="11"/>
      <c r="G65" s="11"/>
      <c r="H65" s="75"/>
      <c r="I65" s="11"/>
      <c r="J65" s="11"/>
      <c r="K65" s="11"/>
      <c r="L65" s="11"/>
      <c r="M65" s="11"/>
      <c r="N65" s="23"/>
      <c r="O65" s="23"/>
      <c r="P65" s="75"/>
      <c r="Q65" s="75"/>
      <c r="R65" s="11"/>
      <c r="S65" s="75"/>
      <c r="T65" s="75"/>
      <c r="U65" s="83"/>
      <c r="V65" s="39"/>
      <c r="W65" s="95"/>
      <c r="Y65" s="18"/>
      <c r="AB65" s="18"/>
      <c r="AC65" s="18"/>
      <c r="AE65" s="89"/>
      <c r="AF65" s="17"/>
      <c r="AG65" s="17"/>
      <c r="AH65" s="89"/>
      <c r="AI65" s="17"/>
    </row>
    <row r="66" spans="4:35" ht="15" x14ac:dyDescent="0.2">
      <c r="D66" s="5"/>
      <c r="E66" s="12"/>
      <c r="F66" s="11"/>
      <c r="G66" s="11"/>
      <c r="H66" s="75"/>
      <c r="I66" s="11"/>
      <c r="J66" s="11"/>
      <c r="K66" s="11"/>
      <c r="L66" s="18"/>
      <c r="M66" s="11"/>
      <c r="N66" s="18"/>
      <c r="O66" s="18"/>
      <c r="P66" s="75"/>
      <c r="Q66" s="75"/>
      <c r="R66" s="18"/>
      <c r="S66" s="75"/>
      <c r="T66" s="75"/>
      <c r="U66" s="11"/>
      <c r="V66" s="39"/>
      <c r="W66" s="94"/>
      <c r="Y66" s="18"/>
      <c r="AB66" s="18"/>
      <c r="AC66" s="18"/>
      <c r="AE66" s="89"/>
      <c r="AF66" s="17"/>
      <c r="AG66" s="17"/>
      <c r="AH66" s="89"/>
      <c r="AI66" s="17"/>
    </row>
    <row r="67" spans="4:35" ht="15" x14ac:dyDescent="0.2">
      <c r="D67" s="5"/>
      <c r="E67" s="12"/>
      <c r="F67" s="11"/>
      <c r="G67" s="11"/>
      <c r="H67" s="75"/>
      <c r="I67" s="11"/>
      <c r="J67" s="11"/>
      <c r="K67" s="11"/>
      <c r="L67" s="18"/>
      <c r="M67" s="11"/>
      <c r="N67" s="18"/>
      <c r="O67" s="18"/>
      <c r="P67" s="75"/>
      <c r="Q67" s="75"/>
      <c r="R67" s="18"/>
      <c r="S67" s="75"/>
      <c r="T67" s="75"/>
      <c r="U67" s="11"/>
      <c r="V67" s="39"/>
      <c r="W67" s="94"/>
      <c r="Y67" s="18"/>
      <c r="AE67" s="89"/>
      <c r="AF67" s="17"/>
      <c r="AG67" s="17"/>
      <c r="AH67" s="89"/>
      <c r="AI67" s="17"/>
    </row>
    <row r="68" spans="4:35" ht="15" x14ac:dyDescent="0.2">
      <c r="D68" s="5"/>
      <c r="E68" s="12"/>
      <c r="F68" s="11"/>
      <c r="G68" s="11"/>
      <c r="H68" s="75"/>
      <c r="I68" s="11"/>
      <c r="J68" s="11"/>
      <c r="K68" s="11"/>
      <c r="L68" s="18"/>
      <c r="M68" s="11"/>
      <c r="N68" s="18"/>
      <c r="O68" s="18"/>
      <c r="P68" s="75"/>
      <c r="Q68" s="75"/>
      <c r="R68" s="18"/>
      <c r="S68" s="75"/>
      <c r="T68" s="75"/>
      <c r="U68" s="11"/>
      <c r="V68" s="39"/>
      <c r="W68" s="94"/>
      <c r="Y68" s="18"/>
      <c r="AE68" s="2"/>
      <c r="AF68" s="2"/>
      <c r="AG68" s="2"/>
      <c r="AH68" s="2"/>
      <c r="AI68" s="2"/>
    </row>
    <row r="69" spans="4:35" ht="15.75" x14ac:dyDescent="0.2">
      <c r="D69" s="5"/>
      <c r="E69" s="12"/>
      <c r="F69" s="11"/>
      <c r="G69" s="11"/>
      <c r="H69" s="75"/>
      <c r="I69" s="11"/>
      <c r="J69" s="11"/>
      <c r="K69" s="11"/>
      <c r="L69" s="11"/>
      <c r="M69" s="11"/>
      <c r="N69" s="23"/>
      <c r="O69" s="23"/>
      <c r="P69" s="75"/>
      <c r="Q69" s="75"/>
      <c r="R69" s="11"/>
      <c r="S69" s="75"/>
      <c r="T69" s="75"/>
      <c r="U69" s="11"/>
      <c r="V69" s="39"/>
      <c r="W69" s="94"/>
      <c r="Y69" s="18"/>
      <c r="AE69" s="2"/>
      <c r="AF69" s="2"/>
      <c r="AG69" s="2"/>
      <c r="AH69" s="2"/>
      <c r="AI69" s="2"/>
    </row>
    <row r="70" spans="4:35" ht="15.75" x14ac:dyDescent="0.2">
      <c r="D70" s="5"/>
      <c r="E70" s="12"/>
      <c r="F70" s="11"/>
      <c r="G70" s="11"/>
      <c r="H70" s="75"/>
      <c r="I70" s="11"/>
      <c r="J70" s="11"/>
      <c r="K70" s="11"/>
      <c r="L70" s="11"/>
      <c r="M70" s="11"/>
      <c r="N70" s="23"/>
      <c r="O70" s="23"/>
      <c r="P70" s="75"/>
      <c r="Q70" s="75"/>
      <c r="R70" s="11"/>
      <c r="S70" s="75"/>
      <c r="T70" s="75"/>
      <c r="U70" s="11"/>
      <c r="V70" s="39"/>
      <c r="W70" s="94"/>
      <c r="AE70" s="2"/>
      <c r="AF70" s="2"/>
      <c r="AG70" s="2"/>
      <c r="AH70" s="2"/>
      <c r="AI70" s="2"/>
    </row>
    <row r="71" spans="4:35" ht="15.75" x14ac:dyDescent="0.2">
      <c r="D71" s="5"/>
      <c r="E71" s="12"/>
      <c r="F71" s="11"/>
      <c r="G71" s="11"/>
      <c r="H71" s="75"/>
      <c r="I71" s="11"/>
      <c r="J71" s="11"/>
      <c r="K71" s="11"/>
      <c r="L71" s="11"/>
      <c r="M71" s="11"/>
      <c r="N71" s="23"/>
      <c r="O71" s="23"/>
      <c r="P71" s="75"/>
      <c r="Q71" s="75"/>
      <c r="R71" s="11"/>
      <c r="S71" s="75"/>
      <c r="T71" s="75"/>
      <c r="U71" s="11"/>
      <c r="V71" s="39"/>
      <c r="W71" s="95"/>
      <c r="AE71" s="2"/>
      <c r="AF71" s="2"/>
      <c r="AG71" s="2"/>
      <c r="AH71" s="2"/>
      <c r="AI71" s="2"/>
    </row>
    <row r="72" spans="4:35" ht="15.75" x14ac:dyDescent="0.2">
      <c r="D72" s="5"/>
      <c r="E72" s="12"/>
      <c r="F72" s="11"/>
      <c r="G72" s="11"/>
      <c r="H72" s="75"/>
      <c r="I72" s="11"/>
      <c r="J72" s="11"/>
      <c r="K72" s="11"/>
      <c r="L72" s="11"/>
      <c r="M72" s="11"/>
      <c r="N72" s="23"/>
      <c r="O72" s="23"/>
      <c r="P72" s="75"/>
      <c r="Q72" s="75"/>
      <c r="R72" s="11"/>
      <c r="S72" s="75"/>
      <c r="T72" s="75"/>
      <c r="U72" s="11"/>
      <c r="V72" s="39"/>
      <c r="W72" s="94"/>
      <c r="AE72" s="2"/>
      <c r="AF72" s="2"/>
      <c r="AG72" s="2"/>
      <c r="AH72" s="2"/>
      <c r="AI72" s="2"/>
    </row>
    <row r="73" spans="4:35" ht="15.75" x14ac:dyDescent="0.2">
      <c r="D73" s="5"/>
      <c r="E73" s="12"/>
      <c r="F73" s="11"/>
      <c r="G73" s="11"/>
      <c r="H73" s="75"/>
      <c r="I73" s="11"/>
      <c r="J73" s="11"/>
      <c r="K73" s="11"/>
      <c r="L73" s="11"/>
      <c r="M73" s="11"/>
      <c r="N73" s="23"/>
      <c r="O73" s="23"/>
      <c r="P73" s="75"/>
      <c r="Q73" s="75"/>
      <c r="R73" s="11"/>
      <c r="S73" s="75"/>
      <c r="T73" s="75"/>
      <c r="U73" s="11"/>
      <c r="V73" s="39"/>
      <c r="W73" s="94"/>
      <c r="AE73" s="2"/>
      <c r="AF73" s="2"/>
      <c r="AG73" s="2"/>
      <c r="AH73" s="2"/>
      <c r="AI73" s="2"/>
    </row>
    <row r="74" spans="4:35" ht="15.75" x14ac:dyDescent="0.2">
      <c r="D74" s="5"/>
      <c r="E74" s="12"/>
      <c r="F74" s="11"/>
      <c r="G74" s="11"/>
      <c r="H74" s="75"/>
      <c r="I74" s="11"/>
      <c r="J74" s="11"/>
      <c r="K74" s="11"/>
      <c r="L74" s="11"/>
      <c r="M74" s="11"/>
      <c r="N74" s="23"/>
      <c r="O74" s="23"/>
      <c r="P74" s="75"/>
      <c r="Q74" s="75"/>
      <c r="R74" s="11"/>
      <c r="S74" s="75"/>
      <c r="T74" s="75"/>
      <c r="U74" s="11"/>
      <c r="V74" s="39"/>
      <c r="W74" s="94"/>
      <c r="AE74" s="2"/>
      <c r="AF74" s="2"/>
      <c r="AG74" s="2"/>
      <c r="AH74" s="2"/>
      <c r="AI74" s="2"/>
    </row>
    <row r="75" spans="4:35" ht="16.5" thickBot="1" x14ac:dyDescent="0.25">
      <c r="D75" s="5"/>
      <c r="E75" s="12"/>
      <c r="F75" s="11"/>
      <c r="G75" s="11"/>
      <c r="H75" s="75"/>
      <c r="I75" s="11"/>
      <c r="J75" s="11"/>
      <c r="K75" s="11"/>
      <c r="L75" s="11"/>
      <c r="M75" s="11"/>
      <c r="N75" s="23"/>
      <c r="O75" s="23"/>
      <c r="P75" s="75"/>
      <c r="Q75" s="75"/>
      <c r="R75" s="11"/>
      <c r="S75" s="75"/>
      <c r="T75" s="75"/>
      <c r="U75" s="11"/>
      <c r="V75" s="39"/>
      <c r="W75" s="94"/>
      <c r="AE75" s="2"/>
      <c r="AF75" s="2"/>
      <c r="AG75" s="2"/>
      <c r="AH75" s="2"/>
      <c r="AI75" s="2"/>
    </row>
    <row r="76" spans="4:35" ht="21.75" thickTop="1" thickBot="1" x14ac:dyDescent="0.4">
      <c r="D76" s="5"/>
      <c r="E76" s="12"/>
      <c r="F76" s="11"/>
      <c r="G76" s="11"/>
      <c r="H76" s="75"/>
      <c r="I76" s="11"/>
      <c r="J76" s="11"/>
      <c r="K76" s="11"/>
      <c r="L76" s="11"/>
      <c r="M76" s="11"/>
      <c r="N76" s="23"/>
      <c r="O76" s="23"/>
      <c r="P76" s="75"/>
      <c r="Q76" s="75"/>
      <c r="R76" s="11"/>
      <c r="S76" s="75"/>
      <c r="T76" s="75"/>
      <c r="U76" s="11"/>
      <c r="V76" s="39"/>
      <c r="W76" s="94"/>
      <c r="X76" s="111" t="s">
        <v>34</v>
      </c>
      <c r="Y76" s="20" t="s">
        <v>35</v>
      </c>
      <c r="Z76" s="8" t="s">
        <v>36</v>
      </c>
      <c r="AA76" s="8" t="s">
        <v>37</v>
      </c>
      <c r="AE76" s="2"/>
      <c r="AF76" s="2"/>
      <c r="AG76" s="2"/>
      <c r="AH76" s="2"/>
      <c r="AI76" s="2"/>
    </row>
    <row r="77" spans="4:35" ht="17.25" thickTop="1" thickBot="1" x14ac:dyDescent="0.25">
      <c r="D77" s="5"/>
      <c r="E77" s="12"/>
      <c r="F77" s="11"/>
      <c r="G77" s="11"/>
      <c r="H77" s="75"/>
      <c r="I77" s="11"/>
      <c r="J77" s="11"/>
      <c r="K77" s="11"/>
      <c r="L77" s="11"/>
      <c r="M77" s="11"/>
      <c r="N77" s="23"/>
      <c r="O77" s="23"/>
      <c r="P77" s="75"/>
      <c r="Q77" s="75"/>
      <c r="R77" s="11"/>
      <c r="S77" s="75"/>
      <c r="T77" s="75"/>
      <c r="U77" s="11"/>
      <c r="V77" s="39"/>
      <c r="W77" s="95"/>
      <c r="X77" s="112" t="e">
        <f>AVERAGE(U4,U28,U64)</f>
        <v>#DIV/0!</v>
      </c>
      <c r="Y77" s="21" t="e">
        <f>AVERAGE(U22,U46,U82)</f>
        <v>#DIV/0!</v>
      </c>
      <c r="Z77" s="22" t="e">
        <f>AVERAGE(K98,K48,K84)</f>
        <v>#DIV/0!</v>
      </c>
      <c r="AA77" s="22" t="e">
        <f>AVERAGE(T98,T48,T84)</f>
        <v>#DIV/0!</v>
      </c>
      <c r="AE77" s="2"/>
      <c r="AF77" s="2"/>
      <c r="AG77" s="2"/>
      <c r="AH77" s="2"/>
      <c r="AI77" s="2"/>
    </row>
    <row r="78" spans="4:35" ht="16.5" thickTop="1" x14ac:dyDescent="0.2">
      <c r="D78" s="5"/>
      <c r="E78" s="12"/>
      <c r="F78" s="11"/>
      <c r="G78" s="11"/>
      <c r="H78" s="75"/>
      <c r="I78" s="11"/>
      <c r="J78" s="11"/>
      <c r="K78" s="11"/>
      <c r="L78" s="11"/>
      <c r="M78" s="11"/>
      <c r="N78" s="23"/>
      <c r="O78" s="23"/>
      <c r="P78" s="75"/>
      <c r="Q78" s="75"/>
      <c r="R78" s="11"/>
      <c r="S78" s="75"/>
      <c r="T78" s="75"/>
      <c r="U78" s="11"/>
      <c r="V78" s="39"/>
      <c r="W78" s="94"/>
      <c r="AE78" s="2"/>
      <c r="AF78" s="2"/>
      <c r="AG78" s="2"/>
      <c r="AH78" s="2"/>
      <c r="AI78" s="2"/>
    </row>
    <row r="79" spans="4:35" ht="15.75" x14ac:dyDescent="0.2">
      <c r="D79" s="5"/>
      <c r="E79" s="12"/>
      <c r="F79" s="11"/>
      <c r="G79" s="11"/>
      <c r="H79" s="75"/>
      <c r="I79" s="11"/>
      <c r="J79" s="11"/>
      <c r="K79" s="11"/>
      <c r="L79" s="11"/>
      <c r="M79" s="11"/>
      <c r="N79" s="23"/>
      <c r="O79" s="23"/>
      <c r="P79" s="75"/>
      <c r="Q79" s="75"/>
      <c r="R79" s="11"/>
      <c r="S79" s="75"/>
      <c r="T79" s="75"/>
      <c r="U79" s="11"/>
      <c r="V79" s="39"/>
      <c r="W79" s="94"/>
      <c r="AE79" s="2"/>
      <c r="AF79" s="2"/>
      <c r="AG79" s="2"/>
      <c r="AH79" s="2"/>
      <c r="AI79" s="2"/>
    </row>
    <row r="80" spans="4:35" ht="15.75" x14ac:dyDescent="0.2">
      <c r="D80" s="5"/>
      <c r="E80" s="12"/>
      <c r="F80" s="11"/>
      <c r="G80" s="11"/>
      <c r="H80" s="75"/>
      <c r="I80" s="11"/>
      <c r="J80" s="11"/>
      <c r="K80" s="11"/>
      <c r="L80" s="11"/>
      <c r="M80" s="11"/>
      <c r="N80" s="23"/>
      <c r="O80" s="23"/>
      <c r="P80" s="75"/>
      <c r="Q80" s="75"/>
      <c r="R80" s="11"/>
      <c r="S80" s="75"/>
      <c r="T80" s="75"/>
      <c r="U80" s="11"/>
      <c r="V80" s="39"/>
      <c r="W80" s="94"/>
      <c r="AE80" s="2"/>
      <c r="AF80" s="2"/>
      <c r="AG80" s="2"/>
      <c r="AH80" s="2"/>
      <c r="AI80" s="2"/>
    </row>
    <row r="81" spans="4:35" ht="15.75" x14ac:dyDescent="0.2">
      <c r="D81" s="5"/>
      <c r="E81" s="12"/>
      <c r="F81" s="11"/>
      <c r="G81" s="11"/>
      <c r="H81" s="75"/>
      <c r="I81" s="11"/>
      <c r="J81" s="11"/>
      <c r="K81" s="11"/>
      <c r="L81" s="11"/>
      <c r="M81" s="11"/>
      <c r="N81" s="23"/>
      <c r="O81" s="23"/>
      <c r="P81" s="75"/>
      <c r="Q81" s="75"/>
      <c r="R81" s="11"/>
      <c r="S81" s="75"/>
      <c r="T81" s="75"/>
      <c r="U81" s="11"/>
      <c r="V81" s="39"/>
      <c r="W81" s="94"/>
      <c r="AE81" s="2"/>
      <c r="AF81" s="2"/>
      <c r="AG81" s="2"/>
      <c r="AH81" s="2"/>
      <c r="AI81" s="2"/>
    </row>
    <row r="82" spans="4:35" ht="15.75" x14ac:dyDescent="0.2">
      <c r="D82" s="5"/>
      <c r="E82" s="12"/>
      <c r="F82" s="11"/>
      <c r="G82" s="11"/>
      <c r="H82" s="75"/>
      <c r="I82" s="11"/>
      <c r="J82" s="11"/>
      <c r="K82" s="11"/>
      <c r="L82" s="11"/>
      <c r="M82" s="11"/>
      <c r="N82" s="23"/>
      <c r="O82" s="23"/>
      <c r="P82" s="75"/>
      <c r="Q82" s="75"/>
      <c r="R82" s="11"/>
      <c r="S82" s="75"/>
      <c r="T82" s="75"/>
      <c r="U82" s="23"/>
      <c r="V82" s="39"/>
      <c r="W82" s="94"/>
      <c r="AE82" s="2"/>
      <c r="AF82" s="2"/>
      <c r="AG82" s="2"/>
      <c r="AH82" s="2"/>
      <c r="AI82" s="2"/>
    </row>
    <row r="83" spans="4:35" ht="15" x14ac:dyDescent="0.2">
      <c r="D83" s="5"/>
      <c r="E83" s="18"/>
      <c r="F83" s="11"/>
      <c r="G83" s="11"/>
      <c r="H83" s="75"/>
      <c r="I83" s="11"/>
      <c r="J83" s="11"/>
      <c r="K83" s="11"/>
      <c r="L83" s="18"/>
      <c r="M83" s="11"/>
      <c r="N83" s="18"/>
      <c r="O83" s="18"/>
      <c r="P83" s="75"/>
      <c r="Q83" s="75"/>
      <c r="R83" s="18"/>
      <c r="S83" s="75"/>
      <c r="T83" s="75"/>
      <c r="U83" s="18"/>
      <c r="V83" s="39"/>
      <c r="W83" s="95"/>
      <c r="AE83" s="2"/>
      <c r="AF83" s="2"/>
      <c r="AG83" s="2"/>
      <c r="AH83" s="2"/>
      <c r="AI83" s="2"/>
    </row>
    <row r="84" spans="4:35" ht="15" x14ac:dyDescent="0.2">
      <c r="D84" s="5"/>
      <c r="E84" s="18"/>
      <c r="F84" s="11"/>
      <c r="G84" s="11"/>
      <c r="H84" s="75"/>
      <c r="I84" s="11"/>
      <c r="J84" s="11"/>
      <c r="K84" s="11"/>
      <c r="L84" s="18"/>
      <c r="M84" s="11"/>
      <c r="N84" s="18"/>
      <c r="O84" s="18"/>
      <c r="P84" s="75"/>
      <c r="Q84" s="75"/>
      <c r="R84" s="18"/>
      <c r="S84" s="75"/>
      <c r="T84" s="75"/>
      <c r="U84" s="18"/>
      <c r="V84" s="39"/>
      <c r="W84" s="94"/>
      <c r="AE84" s="2"/>
      <c r="AF84" s="2"/>
      <c r="AG84" s="2"/>
      <c r="AH84" s="2"/>
      <c r="AI84" s="2"/>
    </row>
    <row r="85" spans="4:35" ht="15" x14ac:dyDescent="0.2">
      <c r="D85" s="5"/>
      <c r="E85" s="18"/>
      <c r="F85" s="11"/>
      <c r="G85" s="11"/>
      <c r="H85" s="75"/>
      <c r="I85" s="11"/>
      <c r="J85" s="11"/>
      <c r="K85" s="11"/>
      <c r="L85" s="18"/>
      <c r="M85" s="11"/>
      <c r="N85" s="18"/>
      <c r="O85" s="18"/>
      <c r="P85" s="75"/>
      <c r="Q85" s="75"/>
      <c r="R85" s="18"/>
      <c r="S85" s="75"/>
      <c r="T85" s="75"/>
      <c r="U85" s="18"/>
      <c r="V85" s="39"/>
      <c r="W85" s="94"/>
      <c r="AE85" s="2"/>
      <c r="AF85" s="2"/>
      <c r="AG85" s="2"/>
      <c r="AH85" s="2"/>
      <c r="AI85" s="2"/>
    </row>
    <row r="86" spans="4:35" ht="15" x14ac:dyDescent="0.2">
      <c r="D86" s="5"/>
      <c r="E86" s="18"/>
      <c r="F86" s="11"/>
      <c r="G86" s="11"/>
      <c r="H86" s="75"/>
      <c r="I86" s="11"/>
      <c r="J86" s="11"/>
      <c r="K86" s="11"/>
      <c r="L86" s="18"/>
      <c r="M86" s="11"/>
      <c r="N86" s="18"/>
      <c r="O86" s="18"/>
      <c r="P86" s="75"/>
      <c r="Q86" s="75"/>
      <c r="R86" s="18"/>
      <c r="S86" s="75"/>
      <c r="T86" s="75"/>
      <c r="U86" s="18"/>
      <c r="V86" s="39"/>
      <c r="W86" s="94"/>
      <c r="AE86" s="2"/>
      <c r="AF86" s="2"/>
      <c r="AG86" s="2"/>
      <c r="AH86" s="2"/>
      <c r="AI86" s="2"/>
    </row>
    <row r="87" spans="4:35" ht="15" x14ac:dyDescent="0.2">
      <c r="D87" s="5"/>
      <c r="E87" s="18"/>
      <c r="F87" s="11"/>
      <c r="G87" s="11"/>
      <c r="H87" s="75"/>
      <c r="I87" s="11"/>
      <c r="J87" s="11"/>
      <c r="K87" s="11"/>
      <c r="L87" s="18"/>
      <c r="M87" s="11"/>
      <c r="N87" s="18"/>
      <c r="O87" s="18"/>
      <c r="P87" s="75"/>
      <c r="Q87" s="75"/>
      <c r="R87" s="18"/>
      <c r="S87" s="75"/>
      <c r="T87" s="75"/>
      <c r="V87" s="39"/>
      <c r="W87" s="94"/>
      <c r="AE87" s="2"/>
      <c r="AF87" s="2"/>
      <c r="AG87" s="2"/>
      <c r="AH87" s="2"/>
      <c r="AI87" s="2"/>
    </row>
    <row r="88" spans="4:35" ht="15" x14ac:dyDescent="0.2">
      <c r="D88" s="5"/>
      <c r="E88" s="18"/>
      <c r="F88" s="11"/>
      <c r="G88" s="11"/>
      <c r="H88" s="75"/>
      <c r="I88" s="11"/>
      <c r="J88" s="11"/>
      <c r="K88" s="11"/>
      <c r="L88" s="18"/>
      <c r="M88" s="11"/>
      <c r="N88" s="18"/>
      <c r="O88" s="18"/>
      <c r="P88" s="75"/>
      <c r="Q88" s="75"/>
      <c r="R88" s="18"/>
      <c r="S88" s="75"/>
      <c r="T88" s="75"/>
      <c r="V88" s="39"/>
      <c r="W88" s="94"/>
      <c r="AE88" s="2"/>
      <c r="AF88" s="2"/>
      <c r="AG88" s="2"/>
      <c r="AH88" s="2"/>
      <c r="AI88" s="2"/>
    </row>
    <row r="89" spans="4:35" ht="15" x14ac:dyDescent="0.2">
      <c r="D89" s="5"/>
      <c r="E89" s="18"/>
      <c r="F89" s="11"/>
      <c r="G89" s="11"/>
      <c r="H89" s="75"/>
      <c r="I89" s="11"/>
      <c r="J89" s="11"/>
      <c r="K89" s="11"/>
      <c r="L89" s="18"/>
      <c r="M89" s="11"/>
      <c r="N89" s="18"/>
      <c r="O89" s="18"/>
      <c r="P89" s="75"/>
      <c r="Q89" s="75"/>
      <c r="R89" s="18"/>
      <c r="S89" s="75"/>
      <c r="T89" s="75"/>
      <c r="V89" s="39"/>
      <c r="W89" s="95"/>
      <c r="AE89" s="2"/>
      <c r="AF89" s="2"/>
      <c r="AG89" s="2"/>
      <c r="AH89" s="2"/>
      <c r="AI89" s="2"/>
    </row>
    <row r="90" spans="4:35" ht="15" x14ac:dyDescent="0.2">
      <c r="D90" s="5"/>
      <c r="E90" s="18"/>
      <c r="F90" s="11"/>
      <c r="G90" s="11"/>
      <c r="H90" s="75"/>
      <c r="I90" s="11"/>
      <c r="J90" s="11"/>
      <c r="K90" s="11"/>
      <c r="L90" s="18"/>
      <c r="M90" s="11"/>
      <c r="N90" s="18"/>
      <c r="O90" s="18"/>
      <c r="P90" s="75"/>
      <c r="Q90" s="75"/>
      <c r="R90" s="18"/>
      <c r="S90" s="75"/>
      <c r="T90" s="75"/>
      <c r="V90" s="39"/>
      <c r="W90" s="94"/>
      <c r="AE90" s="2"/>
      <c r="AF90" s="2"/>
      <c r="AG90" s="2"/>
      <c r="AH90" s="2"/>
      <c r="AI90" s="2"/>
    </row>
    <row r="91" spans="4:35" ht="15" x14ac:dyDescent="0.2">
      <c r="D91" s="5"/>
      <c r="E91" s="18"/>
      <c r="F91" s="11"/>
      <c r="G91" s="11"/>
      <c r="H91" s="75"/>
      <c r="I91" s="11"/>
      <c r="J91" s="11"/>
      <c r="K91" s="11"/>
      <c r="L91" s="18"/>
      <c r="M91" s="11"/>
      <c r="N91" s="18"/>
      <c r="O91" s="18"/>
      <c r="P91" s="75"/>
      <c r="Q91" s="75"/>
      <c r="R91" s="18"/>
      <c r="S91" s="75"/>
      <c r="T91" s="75"/>
      <c r="V91" s="39"/>
      <c r="W91" s="94"/>
      <c r="AE91" s="2"/>
      <c r="AF91" s="2"/>
      <c r="AG91" s="2"/>
      <c r="AH91" s="2"/>
      <c r="AI91" s="2"/>
    </row>
    <row r="92" spans="4:35" ht="15" x14ac:dyDescent="0.2">
      <c r="D92" s="5"/>
      <c r="E92" s="18"/>
      <c r="F92" s="11"/>
      <c r="G92" s="11"/>
      <c r="H92" s="75"/>
      <c r="I92" s="11"/>
      <c r="J92" s="11"/>
      <c r="K92" s="11"/>
      <c r="L92" s="18"/>
      <c r="M92" s="11"/>
      <c r="N92" s="18"/>
      <c r="O92" s="18"/>
      <c r="P92" s="75"/>
      <c r="Q92" s="75"/>
      <c r="R92" s="18"/>
      <c r="S92" s="75"/>
      <c r="T92" s="75"/>
      <c r="V92" s="39"/>
      <c r="W92" s="94"/>
      <c r="AE92" s="2"/>
      <c r="AF92" s="2"/>
      <c r="AG92" s="2"/>
      <c r="AH92" s="2"/>
      <c r="AI92" s="2"/>
    </row>
    <row r="93" spans="4:35" ht="15" x14ac:dyDescent="0.2">
      <c r="D93" s="5"/>
      <c r="E93" s="18"/>
      <c r="F93" s="11"/>
      <c r="G93" s="11"/>
      <c r="H93" s="75"/>
      <c r="I93" s="11"/>
      <c r="J93" s="11"/>
      <c r="K93" s="11"/>
      <c r="L93" s="18"/>
      <c r="M93" s="11"/>
      <c r="N93" s="18"/>
      <c r="O93" s="18"/>
      <c r="P93" s="75"/>
      <c r="Q93" s="75"/>
      <c r="R93" s="18"/>
      <c r="S93" s="75"/>
      <c r="T93" s="75"/>
      <c r="V93" s="39"/>
      <c r="W93" s="94"/>
      <c r="AE93" s="2"/>
      <c r="AF93" s="2"/>
      <c r="AG93" s="2"/>
      <c r="AH93" s="2"/>
      <c r="AI93" s="2"/>
    </row>
    <row r="94" spans="4:35" ht="15" x14ac:dyDescent="0.2">
      <c r="D94" s="5"/>
      <c r="E94" s="18"/>
      <c r="F94" s="11"/>
      <c r="G94" s="11"/>
      <c r="H94" s="75"/>
      <c r="I94" s="11"/>
      <c r="J94" s="11"/>
      <c r="K94" s="11"/>
      <c r="L94" s="18"/>
      <c r="M94" s="11"/>
      <c r="N94" s="18"/>
      <c r="O94" s="18"/>
      <c r="P94" s="75"/>
      <c r="Q94" s="75"/>
      <c r="R94" s="18"/>
      <c r="S94" s="75"/>
      <c r="T94" s="75"/>
      <c r="V94" s="39"/>
      <c r="W94" s="94"/>
      <c r="AE94" s="2"/>
      <c r="AF94" s="2"/>
      <c r="AG94" s="2"/>
      <c r="AH94" s="2"/>
      <c r="AI94" s="2"/>
    </row>
    <row r="95" spans="4:35" ht="15" x14ac:dyDescent="0.2">
      <c r="D95" s="5"/>
      <c r="E95" s="18"/>
      <c r="F95" s="11"/>
      <c r="G95" s="11"/>
      <c r="H95" s="75"/>
      <c r="I95" s="11"/>
      <c r="J95" s="11"/>
      <c r="K95" s="11"/>
      <c r="L95" s="18"/>
      <c r="M95" s="11"/>
      <c r="N95" s="18"/>
      <c r="O95" s="18"/>
      <c r="P95" s="75"/>
      <c r="Q95" s="75"/>
      <c r="R95" s="18"/>
      <c r="S95" s="75"/>
      <c r="T95" s="75"/>
      <c r="V95" s="39"/>
      <c r="W95" s="18"/>
      <c r="AE95" s="2"/>
      <c r="AF95" s="2"/>
      <c r="AG95" s="2"/>
      <c r="AH95" s="2"/>
      <c r="AI95" s="2"/>
    </row>
    <row r="96" spans="4:35" ht="15" x14ac:dyDescent="0.2">
      <c r="D96" s="5"/>
      <c r="E96" s="18"/>
      <c r="F96" s="11"/>
      <c r="G96" s="11"/>
      <c r="H96" s="75"/>
      <c r="I96" s="11"/>
      <c r="J96" s="11"/>
      <c r="K96" s="11"/>
      <c r="L96" s="18"/>
      <c r="M96" s="11"/>
      <c r="N96" s="18"/>
      <c r="O96" s="18"/>
      <c r="P96" s="75"/>
      <c r="Q96" s="75"/>
      <c r="R96" s="18"/>
      <c r="S96" s="75"/>
      <c r="T96" s="75"/>
      <c r="V96" s="39"/>
      <c r="W96" s="18"/>
    </row>
    <row r="97" spans="5:23" ht="15.75" x14ac:dyDescent="0.2">
      <c r="E97" s="18"/>
      <c r="F97" s="18"/>
      <c r="G97" s="18"/>
      <c r="H97" s="77"/>
      <c r="I97" s="18"/>
      <c r="J97" s="11"/>
      <c r="K97" s="11"/>
      <c r="L97" s="11"/>
      <c r="M97" s="23"/>
      <c r="N97" s="23"/>
      <c r="O97" s="23"/>
      <c r="P97" s="23"/>
      <c r="Q97" s="24"/>
      <c r="R97" s="11"/>
      <c r="S97" s="11"/>
      <c r="T97" s="11"/>
      <c r="V97" s="113"/>
      <c r="W97" s="18"/>
    </row>
    <row r="98" spans="5:23" ht="15.75" x14ac:dyDescent="0.2">
      <c r="E98" s="18"/>
      <c r="F98" s="18"/>
      <c r="G98" s="18"/>
      <c r="H98" s="77"/>
      <c r="I98" s="18"/>
      <c r="J98" s="11"/>
      <c r="K98" s="11"/>
      <c r="L98" s="11"/>
      <c r="M98" s="23"/>
      <c r="N98" s="23"/>
      <c r="O98" s="23"/>
      <c r="P98" s="23"/>
      <c r="Q98" s="24"/>
      <c r="R98" s="11"/>
      <c r="S98" s="11"/>
      <c r="T98" s="11"/>
      <c r="V98" s="113"/>
      <c r="W98" s="18"/>
    </row>
    <row r="99" spans="5:23" ht="15.75" x14ac:dyDescent="0.2">
      <c r="J99" s="11"/>
      <c r="K99" s="11"/>
      <c r="L99" s="11"/>
      <c r="M99" s="23"/>
      <c r="N99" s="23"/>
      <c r="O99" s="23"/>
      <c r="P99" s="23"/>
      <c r="Q99" s="24"/>
      <c r="R99" s="11"/>
      <c r="S99" s="11"/>
      <c r="T99" s="11"/>
    </row>
  </sheetData>
  <mergeCells count="13">
    <mergeCell ref="AR2:AS2"/>
    <mergeCell ref="M3:O3"/>
    <mergeCell ref="U5:U21"/>
    <mergeCell ref="M2:V2"/>
    <mergeCell ref="X2:X22"/>
    <mergeCell ref="Y2:Y3"/>
    <mergeCell ref="Z2:AA2"/>
    <mergeCell ref="B20:B21"/>
    <mergeCell ref="G2:K2"/>
    <mergeCell ref="AB2:AC2"/>
    <mergeCell ref="X39:Y39"/>
    <mergeCell ref="C20:C21"/>
    <mergeCell ref="E2:E28"/>
  </mergeCells>
  <dataValidations count="4">
    <dataValidation type="list" allowBlank="1" showInputMessage="1" showErrorMessage="1" sqref="C5" xr:uid="{32B530C5-364A-4FC9-BD02-84F6D24B59BA}">
      <formula1>"0.00434"</formula1>
    </dataValidation>
    <dataValidation type="list" allowBlank="1" showInputMessage="1" showErrorMessage="1" sqref="C23" xr:uid="{916DE367-0927-4A69-8779-B1A3D8C2E969}">
      <formula1>"2000, 2500, 2750, 3000, 4000"</formula1>
    </dataValidation>
    <dataValidation type="list" allowBlank="1" showInputMessage="1" showErrorMessage="1" sqref="C7" xr:uid="{BDFD6FB3-F239-429C-B138-CC00ED68661C}">
      <formula1>"40, 60, 80"</formula1>
    </dataValidation>
    <dataValidation type="list" allowBlank="1" showInputMessage="1" showErrorMessage="1" sqref="C4" xr:uid="{3C229004-C1AC-497F-9491-F2561F419B51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612F7-7C8C-47E0-999C-C31F55E14AB7}">
  <dimension ref="A2:W1002"/>
  <sheetViews>
    <sheetView workbookViewId="0">
      <selection activeCell="G23" sqref="G23"/>
    </sheetView>
  </sheetViews>
  <sheetFormatPr defaultRowHeight="15" x14ac:dyDescent="0.25"/>
  <cols>
    <col min="1" max="1" width="37.140625" bestFit="1" customWidth="1"/>
    <col min="2" max="2" width="12" bestFit="1" customWidth="1"/>
    <col min="3" max="3" width="15.140625" bestFit="1" customWidth="1"/>
    <col min="6" max="6" width="9.5703125" bestFit="1" customWidth="1"/>
    <col min="11" max="11" width="13.5703125" bestFit="1" customWidth="1"/>
    <col min="12" max="17" width="13.5703125" customWidth="1"/>
  </cols>
  <sheetData>
    <row r="2" spans="1:23" x14ac:dyDescent="0.25">
      <c r="F2" t="s">
        <v>49</v>
      </c>
      <c r="G2">
        <v>2.55287</v>
      </c>
    </row>
    <row r="3" spans="1:23" x14ac:dyDescent="0.25">
      <c r="A3" s="64" t="s">
        <v>43</v>
      </c>
      <c r="B3" s="64"/>
      <c r="C3" s="53" t="s">
        <v>44</v>
      </c>
      <c r="K3" t="s">
        <v>47</v>
      </c>
      <c r="L3" t="s">
        <v>51</v>
      </c>
      <c r="M3" t="s">
        <v>52</v>
      </c>
      <c r="N3" t="s">
        <v>53</v>
      </c>
      <c r="O3" t="s">
        <v>54</v>
      </c>
      <c r="P3" t="s">
        <v>55</v>
      </c>
      <c r="R3" t="s">
        <v>48</v>
      </c>
      <c r="S3" t="s">
        <v>51</v>
      </c>
      <c r="T3" t="s">
        <v>52</v>
      </c>
      <c r="U3" t="s">
        <v>53</v>
      </c>
      <c r="V3" t="s">
        <v>54</v>
      </c>
      <c r="W3" t="s">
        <v>55</v>
      </c>
    </row>
    <row r="4" spans="1:23" x14ac:dyDescent="0.25">
      <c r="A4" s="64" t="s">
        <v>45</v>
      </c>
      <c r="B4" s="64"/>
      <c r="C4" s="53" t="s">
        <v>46</v>
      </c>
      <c r="K4">
        <v>3932.1400000000103</v>
      </c>
      <c r="L4" s="53">
        <v>2.58805</v>
      </c>
      <c r="M4" s="53">
        <f>L4*1000</f>
        <v>2588.0500000000002</v>
      </c>
      <c r="N4" s="53">
        <v>15.635944700458458</v>
      </c>
      <c r="O4" s="53">
        <v>1.6964999999997428</v>
      </c>
      <c r="P4" s="65">
        <f>AVERAGE(N4:N7)</f>
        <v>18.24193548387067</v>
      </c>
      <c r="Q4" s="53"/>
      <c r="R4">
        <v>3852.9699999999921</v>
      </c>
      <c r="S4">
        <v>2.6294300000000002</v>
      </c>
      <c r="T4">
        <f>S4*1000</f>
        <v>2629.4300000000003</v>
      </c>
      <c r="U4">
        <v>33.877880184333577</v>
      </c>
      <c r="V4">
        <v>3.6757500000001935</v>
      </c>
      <c r="W4" s="64">
        <f>AVERAGE(U4:U6)</f>
        <v>26.92857142857163</v>
      </c>
    </row>
    <row r="5" spans="1:23" x14ac:dyDescent="0.25">
      <c r="A5" s="54">
        <v>3.1671899999999997E-4</v>
      </c>
      <c r="B5" s="53">
        <f t="shared" ref="B5:B68" si="0">A5*4</f>
        <v>1.2668759999999999E-3</v>
      </c>
      <c r="C5" s="53">
        <v>28.334700000000002</v>
      </c>
      <c r="K5">
        <v>3864.2800000000079</v>
      </c>
      <c r="L5" s="53">
        <v>2.62323</v>
      </c>
      <c r="M5" s="53">
        <f t="shared" ref="M5:M37" si="1">L5*1000</f>
        <v>2623.23</v>
      </c>
      <c r="N5" s="53">
        <v>15.635944700461421</v>
      </c>
      <c r="O5" s="53">
        <v>3.3929999999998071</v>
      </c>
      <c r="P5" s="65"/>
      <c r="Q5" s="53"/>
      <c r="R5">
        <v>3773.8</v>
      </c>
      <c r="S5">
        <v>2.6708099999999999</v>
      </c>
      <c r="T5">
        <f t="shared" ref="T5:T27" si="2">S5*1000</f>
        <v>2670.81</v>
      </c>
      <c r="U5">
        <v>18.241935483869192</v>
      </c>
      <c r="V5">
        <v>5.6550000000000002</v>
      </c>
      <c r="W5" s="64"/>
    </row>
    <row r="6" spans="1:23" x14ac:dyDescent="0.25">
      <c r="A6" s="54">
        <v>1.5788499999999999E-3</v>
      </c>
      <c r="B6" s="53">
        <f t="shared" si="0"/>
        <v>6.3153999999999997E-3</v>
      </c>
      <c r="C6" s="53">
        <v>27.746300000000002</v>
      </c>
      <c r="K6">
        <v>3785.1100000000024</v>
      </c>
      <c r="L6" s="53">
        <v>2.6646000000000001</v>
      </c>
      <c r="M6" s="53">
        <f t="shared" si="1"/>
        <v>2664.6</v>
      </c>
      <c r="N6" s="53">
        <v>18.241935483872155</v>
      </c>
      <c r="O6" s="53">
        <v>5.3722499999999354</v>
      </c>
      <c r="P6" s="65"/>
      <c r="Q6" s="53"/>
      <c r="R6">
        <v>3649.3899999999976</v>
      </c>
      <c r="S6">
        <v>2.7349100000000002</v>
      </c>
      <c r="T6">
        <f t="shared" si="2"/>
        <v>2734.9100000000003</v>
      </c>
      <c r="U6">
        <v>28.665898617512116</v>
      </c>
      <c r="V6">
        <v>8.7652500000000657</v>
      </c>
      <c r="W6" s="64"/>
    </row>
    <row r="7" spans="1:23" x14ac:dyDescent="0.25">
      <c r="A7" s="54">
        <v>2.8409799999999999E-3</v>
      </c>
      <c r="B7" s="53">
        <f t="shared" si="0"/>
        <v>1.136392E-2</v>
      </c>
      <c r="C7" s="53">
        <v>27.157900000000001</v>
      </c>
      <c r="K7">
        <v>3683.3200000000052</v>
      </c>
      <c r="L7" s="53">
        <v>2.7162999999999999</v>
      </c>
      <c r="M7" s="53">
        <f t="shared" si="1"/>
        <v>2716.2999999999997</v>
      </c>
      <c r="N7" s="53">
        <v>23.453917050690652</v>
      </c>
      <c r="O7" s="53">
        <v>7.916999999999871</v>
      </c>
      <c r="P7" s="65"/>
      <c r="Q7" s="53"/>
      <c r="R7">
        <v>3524.979999999995</v>
      </c>
      <c r="S7">
        <v>2.79901</v>
      </c>
      <c r="T7">
        <f t="shared" si="2"/>
        <v>2799.01</v>
      </c>
      <c r="U7">
        <v>28.665898617512116</v>
      </c>
      <c r="V7">
        <v>11.87550000000013</v>
      </c>
      <c r="W7" s="64">
        <f>AVERAGE(U7:U9)</f>
        <v>25.191244239631143</v>
      </c>
    </row>
    <row r="8" spans="1:23" x14ac:dyDescent="0.25">
      <c r="A8" s="54">
        <v>4.1031100000000001E-3</v>
      </c>
      <c r="B8" s="53">
        <f t="shared" si="0"/>
        <v>1.641244E-2</v>
      </c>
      <c r="C8" s="53">
        <v>26.569400000000002</v>
      </c>
      <c r="K8">
        <v>3649.3900000000103</v>
      </c>
      <c r="L8" s="53">
        <v>2.7349100000000002</v>
      </c>
      <c r="M8" s="53">
        <f t="shared" si="1"/>
        <v>2734.9100000000003</v>
      </c>
      <c r="N8" s="53">
        <v>7.8179723502292289</v>
      </c>
      <c r="O8" s="53">
        <v>8.7652499999997406</v>
      </c>
      <c r="P8" s="65"/>
      <c r="Q8" s="53"/>
      <c r="R8">
        <v>3389.2600000000025</v>
      </c>
      <c r="S8">
        <v>2.8692899999999999</v>
      </c>
      <c r="T8">
        <f t="shared" si="2"/>
        <v>2869.29</v>
      </c>
      <c r="U8">
        <v>31.271889400919882</v>
      </c>
      <c r="V8">
        <v>15.268499999999937</v>
      </c>
      <c r="W8" s="64"/>
    </row>
    <row r="9" spans="1:23" x14ac:dyDescent="0.25">
      <c r="A9" s="54">
        <v>5.3652400000000003E-3</v>
      </c>
      <c r="B9" s="53">
        <f t="shared" si="0"/>
        <v>2.1460960000000001E-2</v>
      </c>
      <c r="C9" s="53">
        <v>25.981000000000002</v>
      </c>
      <c r="K9">
        <v>3570.2200000000053</v>
      </c>
      <c r="L9" s="53">
        <v>2.7742</v>
      </c>
      <c r="M9" s="53">
        <f t="shared" si="1"/>
        <v>2774.2</v>
      </c>
      <c r="N9" s="53">
        <v>18.241935483872155</v>
      </c>
      <c r="O9" s="53">
        <v>10.744499999999869</v>
      </c>
      <c r="P9" s="65">
        <f>AVERAGE(N8:N12)</f>
        <v>17.720737327188822</v>
      </c>
      <c r="Q9" s="53"/>
      <c r="R9">
        <v>3321.3999999999996</v>
      </c>
      <c r="S9">
        <v>2.9023699999999999</v>
      </c>
      <c r="T9">
        <f t="shared" si="2"/>
        <v>2902.37</v>
      </c>
      <c r="U9">
        <v>15.635944700461421</v>
      </c>
      <c r="V9">
        <v>16.965000000000003</v>
      </c>
      <c r="W9" s="64"/>
    </row>
    <row r="10" spans="1:23" x14ac:dyDescent="0.25">
      <c r="A10" s="54">
        <v>6.6273699999999996E-3</v>
      </c>
      <c r="B10" s="53">
        <f t="shared" si="0"/>
        <v>2.6509479999999998E-2</v>
      </c>
      <c r="C10" s="53">
        <v>25.392499999999998</v>
      </c>
      <c r="K10">
        <v>3491.05</v>
      </c>
      <c r="L10" s="53">
        <v>2.81555</v>
      </c>
      <c r="M10" s="53">
        <f t="shared" si="1"/>
        <v>2815.55</v>
      </c>
      <c r="N10" s="53">
        <v>18.241935483872155</v>
      </c>
      <c r="O10" s="53">
        <v>12.723749999999997</v>
      </c>
      <c r="P10" s="65"/>
      <c r="Q10" s="53"/>
      <c r="R10">
        <v>3140.4399999999973</v>
      </c>
      <c r="S10">
        <v>2.9954000000000001</v>
      </c>
      <c r="T10">
        <f t="shared" si="2"/>
        <v>2995.4</v>
      </c>
      <c r="U10">
        <v>41.695852534562803</v>
      </c>
      <c r="V10">
        <v>21.489000000000065</v>
      </c>
      <c r="W10" s="64">
        <f>AVERAGE(U10:U13)</f>
        <v>29.534562211981367</v>
      </c>
    </row>
    <row r="11" spans="1:23" x14ac:dyDescent="0.25">
      <c r="A11" s="54">
        <v>7.8895000000000007E-3</v>
      </c>
      <c r="B11" s="53">
        <f t="shared" si="0"/>
        <v>3.1558000000000003E-2</v>
      </c>
      <c r="C11" s="53">
        <v>24.804099999999998</v>
      </c>
      <c r="K11">
        <v>3389.2600000000025</v>
      </c>
      <c r="L11" s="53">
        <v>2.8672300000000002</v>
      </c>
      <c r="M11" s="53">
        <f t="shared" si="1"/>
        <v>2867.23</v>
      </c>
      <c r="N11" s="53">
        <v>23.453917050690652</v>
      </c>
      <c r="O11" s="53">
        <v>15.268499999999936</v>
      </c>
      <c r="P11" s="65"/>
      <c r="Q11" s="53"/>
      <c r="R11">
        <v>3004.7199999999921</v>
      </c>
      <c r="S11">
        <v>3.0657100000000002</v>
      </c>
      <c r="T11">
        <f t="shared" si="2"/>
        <v>3065.71</v>
      </c>
      <c r="U11">
        <v>31.271889400922841</v>
      </c>
      <c r="V11">
        <v>24.882000000000197</v>
      </c>
      <c r="W11" s="64"/>
    </row>
    <row r="12" spans="1:23" x14ac:dyDescent="0.25">
      <c r="A12" s="54">
        <v>9.1516299999999991E-3</v>
      </c>
      <c r="B12" s="53">
        <f t="shared" si="0"/>
        <v>3.6606519999999997E-2</v>
      </c>
      <c r="C12" s="53">
        <v>24.215599999999998</v>
      </c>
      <c r="K12">
        <v>3298.7800000000079</v>
      </c>
      <c r="L12">
        <v>2.9147699999999999</v>
      </c>
      <c r="M12" s="53">
        <f t="shared" si="1"/>
        <v>2914.77</v>
      </c>
      <c r="N12" s="53">
        <v>20.84792626727992</v>
      </c>
      <c r="O12" s="53">
        <v>17.530499999999808</v>
      </c>
      <c r="P12" s="65"/>
      <c r="Q12" s="53"/>
      <c r="R12">
        <v>3004.7199999999921</v>
      </c>
      <c r="S12">
        <v>3.0657100000000002</v>
      </c>
      <c r="T12">
        <f t="shared" si="2"/>
        <v>3065.71</v>
      </c>
      <c r="U12" t="s">
        <v>50</v>
      </c>
      <c r="V12">
        <v>24.882000000000197</v>
      </c>
      <c r="W12" s="64"/>
    </row>
    <row r="13" spans="1:23" x14ac:dyDescent="0.25">
      <c r="A13" s="53">
        <v>1.0413800000000001E-2</v>
      </c>
      <c r="B13" s="53">
        <f t="shared" si="0"/>
        <v>4.1655200000000003E-2</v>
      </c>
      <c r="C13" s="53">
        <v>23.627199999999998</v>
      </c>
      <c r="K13">
        <v>3208.3</v>
      </c>
      <c r="L13" s="53">
        <v>2.9623200000000001</v>
      </c>
      <c r="M13" s="53">
        <f t="shared" si="1"/>
        <v>2962.32</v>
      </c>
      <c r="N13" s="53">
        <v>20.847926267282883</v>
      </c>
      <c r="O13" s="53">
        <v>19.7925</v>
      </c>
      <c r="P13" s="65"/>
      <c r="Q13" s="53"/>
      <c r="R13">
        <v>2936.8600000000024</v>
      </c>
      <c r="S13">
        <v>3.10087</v>
      </c>
      <c r="T13">
        <f t="shared" si="2"/>
        <v>3100.87</v>
      </c>
      <c r="U13">
        <v>15.635944700458458</v>
      </c>
      <c r="V13">
        <v>26.578499999999938</v>
      </c>
      <c r="W13" s="64"/>
    </row>
    <row r="14" spans="1:23" x14ac:dyDescent="0.25">
      <c r="A14" s="53">
        <v>1.1675899999999999E-2</v>
      </c>
      <c r="B14" s="53">
        <f t="shared" si="0"/>
        <v>4.6703599999999998E-2</v>
      </c>
      <c r="C14" s="53">
        <v>23.038799999999998</v>
      </c>
      <c r="K14">
        <v>3163.0600000000027</v>
      </c>
      <c r="L14">
        <v>2.9850599999999998</v>
      </c>
      <c r="M14" s="53">
        <f t="shared" si="1"/>
        <v>2985.06</v>
      </c>
      <c r="N14" s="53">
        <v>10.42396313363996</v>
      </c>
      <c r="O14" s="53">
        <v>20.923499999999937</v>
      </c>
      <c r="P14" s="65">
        <f>AVERAGE(N13:N21)</f>
        <v>11.003072196620781</v>
      </c>
      <c r="Q14" s="53"/>
      <c r="R14">
        <v>2755.8999999999996</v>
      </c>
      <c r="S14">
        <v>3.19401</v>
      </c>
      <c r="T14">
        <f t="shared" si="2"/>
        <v>3194.01</v>
      </c>
      <c r="U14">
        <v>41.695852534562803</v>
      </c>
      <c r="V14">
        <v>31.102500000000006</v>
      </c>
      <c r="W14" s="64">
        <f>AVERAGE(U14:U17)</f>
        <v>25.40841013824944</v>
      </c>
    </row>
    <row r="15" spans="1:23" x14ac:dyDescent="0.25">
      <c r="A15" s="53">
        <v>1.28748E-2</v>
      </c>
      <c r="B15" s="53">
        <f t="shared" si="0"/>
        <v>5.1499200000000002E-2</v>
      </c>
      <c r="C15" s="53">
        <v>22.510100000000001</v>
      </c>
      <c r="K15">
        <v>3095.2</v>
      </c>
      <c r="L15">
        <v>3.0202100000000001</v>
      </c>
      <c r="M15" s="53">
        <f t="shared" si="1"/>
        <v>3020.21</v>
      </c>
      <c r="N15" s="53">
        <v>15.635944700461421</v>
      </c>
      <c r="O15" s="53">
        <v>22.619999999999997</v>
      </c>
      <c r="P15" s="65"/>
      <c r="Q15" s="53"/>
      <c r="R15">
        <v>2597.5600000000022</v>
      </c>
      <c r="S15">
        <v>3.2768999999999999</v>
      </c>
      <c r="T15">
        <f t="shared" si="2"/>
        <v>3276.9</v>
      </c>
      <c r="U15">
        <v>36.483870967741346</v>
      </c>
      <c r="V15">
        <v>35.060999999999936</v>
      </c>
      <c r="W15" s="64"/>
    </row>
    <row r="16" spans="1:23" x14ac:dyDescent="0.25">
      <c r="A16" s="53">
        <v>1.3965200000000001E-2</v>
      </c>
      <c r="B16" s="53">
        <f t="shared" si="0"/>
        <v>5.5860800000000002E-2</v>
      </c>
      <c r="C16" s="53">
        <v>22.136299999999999</v>
      </c>
      <c r="K16">
        <v>3072.5800000000077</v>
      </c>
      <c r="L16">
        <v>3.0305499999999999</v>
      </c>
      <c r="M16" s="53">
        <f t="shared" si="1"/>
        <v>3030.5499999999997</v>
      </c>
      <c r="N16" s="53">
        <v>5.2119815668184986</v>
      </c>
      <c r="O16" s="53">
        <v>23.185499999999806</v>
      </c>
      <c r="P16" s="65"/>
      <c r="Q16" s="53"/>
      <c r="R16">
        <v>2552.3199999999924</v>
      </c>
      <c r="S16">
        <v>3.2997100000000001</v>
      </c>
      <c r="T16">
        <f t="shared" si="2"/>
        <v>3299.71</v>
      </c>
      <c r="U16">
        <v>10.423963133642925</v>
      </c>
      <c r="V16">
        <v>36.192000000000199</v>
      </c>
      <c r="W16" s="64"/>
    </row>
    <row r="17" spans="1:23" x14ac:dyDescent="0.25">
      <c r="A17" s="53">
        <v>1.5055600000000001E-2</v>
      </c>
      <c r="B17" s="53">
        <f t="shared" si="0"/>
        <v>6.0222400000000002E-2</v>
      </c>
      <c r="C17" s="53">
        <v>21.762499999999999</v>
      </c>
      <c r="K17">
        <v>3004.7200000000053</v>
      </c>
      <c r="L17">
        <v>3.0657100000000002</v>
      </c>
      <c r="M17" s="53">
        <f t="shared" si="1"/>
        <v>3065.71</v>
      </c>
      <c r="N17" s="53">
        <v>15.635944700461421</v>
      </c>
      <c r="O17" s="53">
        <v>24.881999999999866</v>
      </c>
      <c r="P17" s="65"/>
      <c r="Q17" s="53"/>
      <c r="R17">
        <v>2495.7699999999923</v>
      </c>
      <c r="S17">
        <v>3.3287599999999999</v>
      </c>
      <c r="T17">
        <f t="shared" si="2"/>
        <v>3328.7599999999998</v>
      </c>
      <c r="U17">
        <v>13.029953917050692</v>
      </c>
      <c r="V17">
        <v>37.605750000000192</v>
      </c>
      <c r="W17" s="64"/>
    </row>
    <row r="18" spans="1:23" x14ac:dyDescent="0.25">
      <c r="A18" s="53">
        <v>1.61461E-2</v>
      </c>
      <c r="B18" s="53">
        <f t="shared" si="0"/>
        <v>6.45844E-2</v>
      </c>
      <c r="C18" s="53">
        <v>21.3887</v>
      </c>
      <c r="K18">
        <v>2959.4800000000077</v>
      </c>
      <c r="L18">
        <v>3.0905300000000002</v>
      </c>
      <c r="M18" s="53">
        <f t="shared" si="1"/>
        <v>3090.53</v>
      </c>
      <c r="N18" s="53">
        <v>10.42396313363996</v>
      </c>
      <c r="O18" s="53">
        <v>26.01299999999981</v>
      </c>
      <c r="P18" s="65"/>
      <c r="Q18" s="53"/>
      <c r="R18">
        <v>2371.3600000000024</v>
      </c>
      <c r="S18">
        <v>3.39316</v>
      </c>
      <c r="T18">
        <f t="shared" si="2"/>
        <v>3393.16</v>
      </c>
      <c r="U18">
        <v>28.665898617509153</v>
      </c>
      <c r="V18">
        <v>40.715999999999937</v>
      </c>
      <c r="W18" s="64">
        <f>AVERAGE(U18:U24)</f>
        <v>18.676267281105794</v>
      </c>
    </row>
    <row r="19" spans="1:23" x14ac:dyDescent="0.25">
      <c r="A19" s="53">
        <v>1.7236499999999998E-2</v>
      </c>
      <c r="B19" s="53">
        <f t="shared" si="0"/>
        <v>6.8945999999999993E-2</v>
      </c>
      <c r="C19" s="53">
        <v>21.014900000000001</v>
      </c>
      <c r="K19">
        <v>2936.8600000000024</v>
      </c>
      <c r="L19">
        <v>3.10087</v>
      </c>
      <c r="M19" s="53">
        <f t="shared" si="1"/>
        <v>3100.87</v>
      </c>
      <c r="N19" s="53">
        <v>5.2119815668214624</v>
      </c>
      <c r="O19" s="53">
        <v>26.578499999999934</v>
      </c>
      <c r="P19" s="65"/>
      <c r="Q19" s="53"/>
      <c r="R19">
        <v>2292.1899999999978</v>
      </c>
      <c r="S19">
        <v>3.4347599999999998</v>
      </c>
      <c r="T19">
        <f t="shared" si="2"/>
        <v>3434.7599999999998</v>
      </c>
      <c r="U19">
        <v>18.241935483872155</v>
      </c>
      <c r="V19">
        <v>42.695250000000065</v>
      </c>
      <c r="W19" s="64"/>
    </row>
    <row r="20" spans="1:23" x14ac:dyDescent="0.25">
      <c r="A20" s="53">
        <v>1.83895E-2</v>
      </c>
      <c r="B20" s="53">
        <f t="shared" si="0"/>
        <v>7.3557999999999998E-2</v>
      </c>
      <c r="C20" s="53">
        <v>20.516100000000002</v>
      </c>
      <c r="K20">
        <v>2891.6200000000053</v>
      </c>
      <c r="L20">
        <v>3.1257000000000001</v>
      </c>
      <c r="M20" s="53">
        <f t="shared" si="1"/>
        <v>3125.7000000000003</v>
      </c>
      <c r="N20" s="53">
        <v>10.42396313363996</v>
      </c>
      <c r="O20" s="53">
        <v>27.709499999999871</v>
      </c>
      <c r="P20" s="65"/>
      <c r="Q20" s="53"/>
      <c r="R20">
        <v>2190.4</v>
      </c>
      <c r="S20">
        <v>3.4868299999999999</v>
      </c>
      <c r="T20">
        <f t="shared" si="2"/>
        <v>3486.83</v>
      </c>
      <c r="U20">
        <v>23.453917050690652</v>
      </c>
      <c r="V20">
        <v>45.239999999999995</v>
      </c>
      <c r="W20" s="64"/>
    </row>
    <row r="21" spans="1:23" x14ac:dyDescent="0.25">
      <c r="A21" s="53">
        <v>1.9560500000000001E-2</v>
      </c>
      <c r="B21" s="53">
        <f t="shared" si="0"/>
        <v>7.8242000000000006E-2</v>
      </c>
      <c r="C21" s="53">
        <v>19.971399999999999</v>
      </c>
      <c r="K21">
        <v>2869</v>
      </c>
      <c r="L21">
        <v>3.13605</v>
      </c>
      <c r="M21" s="53">
        <f t="shared" si="1"/>
        <v>3136.05</v>
      </c>
      <c r="N21" s="53">
        <v>5.2119815668214624</v>
      </c>
      <c r="O21" s="53">
        <v>28.274999999999999</v>
      </c>
      <c r="P21" s="65"/>
      <c r="Q21" s="53"/>
      <c r="R21">
        <v>2145.1600000000026</v>
      </c>
      <c r="S21">
        <v>3.5097800000000001</v>
      </c>
      <c r="T21">
        <f t="shared" si="2"/>
        <v>3509.78</v>
      </c>
      <c r="U21">
        <v>10.42396313363996</v>
      </c>
      <c r="V21">
        <v>46.370999999999931</v>
      </c>
      <c r="W21" s="64"/>
    </row>
    <row r="22" spans="1:23" x14ac:dyDescent="0.25">
      <c r="A22" s="53">
        <v>2.0739899999999999E-2</v>
      </c>
      <c r="B22" s="53">
        <f t="shared" si="0"/>
        <v>8.2959599999999994E-2</v>
      </c>
      <c r="C22" s="53">
        <v>19.400600000000001</v>
      </c>
      <c r="K22">
        <v>2801.1400000000103</v>
      </c>
      <c r="L22">
        <v>3.1712400000000001</v>
      </c>
      <c r="M22" s="53">
        <f t="shared" si="1"/>
        <v>3171.2400000000002</v>
      </c>
      <c r="N22" s="53">
        <v>15.635944700458458</v>
      </c>
      <c r="O22" s="53">
        <v>29.97149999999974</v>
      </c>
      <c r="P22" s="65"/>
      <c r="Q22" s="53"/>
      <c r="R22">
        <v>2077.3000000000002</v>
      </c>
      <c r="S22">
        <v>3.5452699999999999</v>
      </c>
      <c r="T22">
        <f t="shared" si="2"/>
        <v>3545.27</v>
      </c>
      <c r="U22">
        <v>15.635944700461421</v>
      </c>
      <c r="V22">
        <v>48.067500000000003</v>
      </c>
      <c r="W22" s="64"/>
    </row>
    <row r="23" spans="1:23" x14ac:dyDescent="0.25">
      <c r="A23" s="53">
        <v>2.1926000000000001E-2</v>
      </c>
      <c r="B23" s="53">
        <f t="shared" si="0"/>
        <v>8.7704000000000004E-2</v>
      </c>
      <c r="C23" s="53">
        <v>18.8081</v>
      </c>
      <c r="K23">
        <v>2778.520000000005</v>
      </c>
      <c r="L23">
        <v>3.1836600000000002</v>
      </c>
      <c r="M23" s="53">
        <f t="shared" si="1"/>
        <v>3183.6600000000003</v>
      </c>
      <c r="N23" s="53">
        <v>5.2119815668214624</v>
      </c>
      <c r="O23" s="53">
        <v>30.536999999999871</v>
      </c>
      <c r="P23" s="65">
        <f>AVERAGE(N22:N36)</f>
        <v>5.7704081632651372</v>
      </c>
      <c r="Q23" s="53"/>
      <c r="R23">
        <v>2009.4399999999973</v>
      </c>
      <c r="S23">
        <v>3.5808200000000001</v>
      </c>
      <c r="T23">
        <f t="shared" si="2"/>
        <v>3580.82</v>
      </c>
      <c r="U23">
        <v>15.635944700461421</v>
      </c>
      <c r="V23">
        <v>49.764000000000067</v>
      </c>
      <c r="W23" s="64"/>
    </row>
    <row r="24" spans="1:23" x14ac:dyDescent="0.25">
      <c r="A24" s="53">
        <v>2.3117700000000001E-2</v>
      </c>
      <c r="B24" s="53">
        <f t="shared" si="0"/>
        <v>9.2470800000000006E-2</v>
      </c>
      <c r="C24" s="53">
        <v>18.197600000000001</v>
      </c>
      <c r="K24">
        <v>2755.9</v>
      </c>
      <c r="L24">
        <v>3.19401</v>
      </c>
      <c r="M24" s="53">
        <f t="shared" si="1"/>
        <v>3194.01</v>
      </c>
      <c r="N24" s="53">
        <v>5.2119815668214624</v>
      </c>
      <c r="O24" s="53">
        <v>31.102499999999999</v>
      </c>
      <c r="P24" s="65"/>
      <c r="Q24" s="53"/>
      <c r="R24">
        <v>2009.4399999999973</v>
      </c>
      <c r="S24">
        <v>3.5808200000000001</v>
      </c>
      <c r="T24">
        <f t="shared" si="2"/>
        <v>3580.82</v>
      </c>
      <c r="U24" t="s">
        <v>50</v>
      </c>
      <c r="V24">
        <v>49.764000000000067</v>
      </c>
      <c r="W24" s="64"/>
    </row>
    <row r="25" spans="1:23" x14ac:dyDescent="0.25">
      <c r="A25" s="53">
        <v>2.4313899999999999E-2</v>
      </c>
      <c r="B25" s="53">
        <f t="shared" si="0"/>
        <v>9.7255599999999998E-2</v>
      </c>
      <c r="C25" s="53">
        <v>17.5718</v>
      </c>
      <c r="K25">
        <v>2733.2800000000079</v>
      </c>
      <c r="L25">
        <v>3.2064400000000002</v>
      </c>
      <c r="M25" s="53">
        <f t="shared" si="1"/>
        <v>3206.44</v>
      </c>
      <c r="N25" s="53">
        <v>5.2119815668184986</v>
      </c>
      <c r="O25" s="53">
        <v>31.667999999999807</v>
      </c>
      <c r="P25" s="65"/>
      <c r="Q25" s="53"/>
      <c r="R25">
        <v>1907.65</v>
      </c>
      <c r="S25">
        <v>3.63531</v>
      </c>
      <c r="T25">
        <f t="shared" si="2"/>
        <v>3635.31</v>
      </c>
      <c r="U25">
        <v>23.453917050690652</v>
      </c>
      <c r="V25">
        <v>52.308749999999989</v>
      </c>
      <c r="W25" s="64">
        <f>AVERAGE(U25:U27)</f>
        <v>16.50460829493068</v>
      </c>
    </row>
    <row r="26" spans="1:23" x14ac:dyDescent="0.25">
      <c r="A26" s="53">
        <v>2.55138E-2</v>
      </c>
      <c r="B26" s="53">
        <f t="shared" si="0"/>
        <v>0.1020552</v>
      </c>
      <c r="C26" s="53">
        <v>16.9331</v>
      </c>
      <c r="K26">
        <v>2710.6600000000026</v>
      </c>
      <c r="L26">
        <v>3.2188699999999999</v>
      </c>
      <c r="M26" s="53">
        <f t="shared" si="1"/>
        <v>3218.87</v>
      </c>
      <c r="N26" s="53">
        <v>5.2119815668214624</v>
      </c>
      <c r="O26" s="53">
        <v>32.233499999999935</v>
      </c>
      <c r="P26" s="65"/>
      <c r="Q26" s="53"/>
      <c r="R26">
        <v>1896.3399999999974</v>
      </c>
      <c r="S26">
        <v>3.6395</v>
      </c>
      <c r="T26">
        <f t="shared" si="2"/>
        <v>3639.5</v>
      </c>
      <c r="U26">
        <v>2.6059907834107312</v>
      </c>
      <c r="V26">
        <v>52.591500000000067</v>
      </c>
      <c r="W26" s="64"/>
    </row>
    <row r="27" spans="1:23" x14ac:dyDescent="0.25">
      <c r="A27" s="53">
        <v>2.6716899999999998E-2</v>
      </c>
      <c r="B27" s="53">
        <f t="shared" si="0"/>
        <v>0.10686759999999999</v>
      </c>
      <c r="C27" s="53">
        <v>16.2836</v>
      </c>
      <c r="K27">
        <v>2688.04000000001</v>
      </c>
      <c r="L27">
        <v>3.2292299999999998</v>
      </c>
      <c r="M27" s="53">
        <f t="shared" si="1"/>
        <v>3229.23</v>
      </c>
      <c r="N27" s="53">
        <v>5.2119815668184986</v>
      </c>
      <c r="O27" s="53">
        <v>32.798999999999744</v>
      </c>
      <c r="P27" s="65"/>
      <c r="Q27" s="53"/>
      <c r="R27">
        <v>1794.5500000000002</v>
      </c>
      <c r="S27">
        <v>3.6941600000000001</v>
      </c>
      <c r="T27">
        <f t="shared" si="2"/>
        <v>3694.1600000000003</v>
      </c>
      <c r="U27">
        <v>23.453917050690652</v>
      </c>
      <c r="V27">
        <v>55.136249999999997</v>
      </c>
      <c r="W27" s="64"/>
    </row>
    <row r="28" spans="1:23" x14ac:dyDescent="0.25">
      <c r="A28" s="53">
        <v>2.7922599999999999E-2</v>
      </c>
      <c r="B28" s="53">
        <f t="shared" si="0"/>
        <v>0.1116904</v>
      </c>
      <c r="C28" s="53">
        <v>15.6248</v>
      </c>
      <c r="K28">
        <v>2665.4200000000051</v>
      </c>
      <c r="L28">
        <v>3.24166</v>
      </c>
      <c r="M28" s="53">
        <f t="shared" si="1"/>
        <v>3241.66</v>
      </c>
      <c r="N28" s="53">
        <v>5.2119815668214624</v>
      </c>
      <c r="O28" s="53">
        <v>33.364499999999872</v>
      </c>
      <c r="P28" s="65"/>
      <c r="Q28" s="53"/>
    </row>
    <row r="29" spans="1:23" x14ac:dyDescent="0.25">
      <c r="A29" s="53">
        <v>2.9130400000000001E-2</v>
      </c>
      <c r="B29" s="53">
        <f t="shared" si="0"/>
        <v>0.1165216</v>
      </c>
      <c r="C29" s="53">
        <v>14.9579</v>
      </c>
      <c r="K29">
        <v>2642.8</v>
      </c>
      <c r="L29">
        <v>3.2541000000000002</v>
      </c>
      <c r="M29" s="53">
        <f t="shared" si="1"/>
        <v>3254.1000000000004</v>
      </c>
      <c r="N29" s="53">
        <v>5.2119815668214624</v>
      </c>
      <c r="O29" s="53">
        <v>33.93</v>
      </c>
      <c r="P29" s="65"/>
      <c r="Q29" s="53"/>
    </row>
    <row r="30" spans="1:23" x14ac:dyDescent="0.25">
      <c r="A30" s="53">
        <v>3.0340099999999998E-2</v>
      </c>
      <c r="B30" s="53">
        <f t="shared" si="0"/>
        <v>0.12136039999999999</v>
      </c>
      <c r="C30" s="53">
        <v>14.2841</v>
      </c>
      <c r="K30">
        <v>2631.4900000000102</v>
      </c>
      <c r="L30">
        <v>3.2582399999999998</v>
      </c>
      <c r="M30" s="53">
        <f t="shared" si="1"/>
        <v>3258.24</v>
      </c>
      <c r="N30" s="53">
        <v>2.6059907834077682</v>
      </c>
      <c r="O30" s="53">
        <v>34.212749999999744</v>
      </c>
      <c r="P30" s="65"/>
      <c r="Q30" s="53"/>
    </row>
    <row r="31" spans="1:23" x14ac:dyDescent="0.25">
      <c r="A31" s="53">
        <v>3.1528199999999999E-2</v>
      </c>
      <c r="B31" s="53">
        <f t="shared" si="0"/>
        <v>0.1261128</v>
      </c>
      <c r="C31" s="53">
        <v>13.651899999999999</v>
      </c>
      <c r="K31">
        <v>2597.5600000000022</v>
      </c>
      <c r="L31">
        <v>3.2768999999999999</v>
      </c>
      <c r="M31" s="53">
        <f t="shared" si="1"/>
        <v>3276.9</v>
      </c>
      <c r="N31" s="53">
        <v>7.8179723502321927</v>
      </c>
      <c r="O31" s="53">
        <v>35.060999999999936</v>
      </c>
      <c r="P31" s="65"/>
      <c r="Q31" s="53"/>
    </row>
    <row r="32" spans="1:23" x14ac:dyDescent="0.25">
      <c r="A32" s="53">
        <v>3.26351E-2</v>
      </c>
      <c r="B32" s="53">
        <f t="shared" si="0"/>
        <v>0.1305404</v>
      </c>
      <c r="C32" s="53">
        <v>13.185499999999999</v>
      </c>
      <c r="K32">
        <v>2586.25</v>
      </c>
      <c r="L32">
        <v>3.28105</v>
      </c>
      <c r="M32" s="53">
        <f t="shared" si="1"/>
        <v>3281.05</v>
      </c>
      <c r="N32" s="53">
        <v>2.6059907834107312</v>
      </c>
      <c r="O32" s="53">
        <v>35.343750000000007</v>
      </c>
      <c r="P32" s="65"/>
      <c r="Q32" s="53"/>
    </row>
    <row r="33" spans="1:17" x14ac:dyDescent="0.25">
      <c r="A33" s="53">
        <v>3.3742899999999999E-2</v>
      </c>
      <c r="B33" s="53">
        <f t="shared" si="0"/>
        <v>0.1349716</v>
      </c>
      <c r="C33" s="53">
        <v>12.717499999999999</v>
      </c>
      <c r="K33">
        <v>2563.6300000000074</v>
      </c>
      <c r="L33">
        <v>3.2934899999999998</v>
      </c>
      <c r="M33" s="53">
        <f t="shared" si="1"/>
        <v>3293.49</v>
      </c>
      <c r="N33" s="53">
        <v>5.2119815668184986</v>
      </c>
      <c r="O33" s="53">
        <v>35.909249999999815</v>
      </c>
      <c r="P33" s="65"/>
      <c r="Q33" s="53"/>
    </row>
    <row r="34" spans="1:17" x14ac:dyDescent="0.25">
      <c r="A34" s="53">
        <v>3.4851699999999999E-2</v>
      </c>
      <c r="B34" s="53">
        <f t="shared" si="0"/>
        <v>0.1394068</v>
      </c>
      <c r="C34" s="53">
        <v>12.2477</v>
      </c>
      <c r="K34">
        <v>2529.6999999999998</v>
      </c>
      <c r="L34">
        <v>3.31216</v>
      </c>
      <c r="M34" s="53">
        <f t="shared" si="1"/>
        <v>3312.16</v>
      </c>
      <c r="N34" s="53">
        <v>7.8179723502321927</v>
      </c>
      <c r="O34" s="53">
        <v>36.757500000000007</v>
      </c>
      <c r="P34" s="65"/>
      <c r="Q34" s="53"/>
    </row>
    <row r="35" spans="1:17" x14ac:dyDescent="0.25">
      <c r="A35" s="53">
        <v>3.5079800000000001E-2</v>
      </c>
      <c r="B35" s="53">
        <f t="shared" si="0"/>
        <v>0.14031920000000001</v>
      </c>
      <c r="C35" s="53">
        <v>12.9467</v>
      </c>
      <c r="K35">
        <v>2529.6999999999998</v>
      </c>
      <c r="L35">
        <v>3.31216</v>
      </c>
      <c r="M35" s="53">
        <f t="shared" si="1"/>
        <v>3312.16</v>
      </c>
      <c r="N35" s="53" t="s">
        <v>50</v>
      </c>
      <c r="O35" s="53">
        <v>36.757500000000007</v>
      </c>
      <c r="P35" s="65"/>
      <c r="Q35" s="53"/>
    </row>
    <row r="36" spans="1:17" x14ac:dyDescent="0.25">
      <c r="A36" s="53">
        <v>3.6189499999999999E-2</v>
      </c>
      <c r="B36" s="53">
        <f t="shared" si="0"/>
        <v>0.144758</v>
      </c>
      <c r="C36" s="53">
        <v>12.475199999999999</v>
      </c>
      <c r="K36">
        <v>2518.3900000000099</v>
      </c>
      <c r="L36">
        <v>3.3163100000000001</v>
      </c>
      <c r="M36" s="53">
        <f t="shared" si="1"/>
        <v>3316.31</v>
      </c>
      <c r="N36" s="53">
        <v>2.6059907834077682</v>
      </c>
      <c r="O36" s="53">
        <v>37.040249999999752</v>
      </c>
      <c r="P36" s="65"/>
      <c r="Q36" s="53"/>
    </row>
    <row r="37" spans="1:17" x14ac:dyDescent="0.25">
      <c r="A37" s="53">
        <v>3.7300199999999999E-2</v>
      </c>
      <c r="B37" s="53">
        <f t="shared" si="0"/>
        <v>0.14920079999999999</v>
      </c>
      <c r="C37" s="53">
        <v>12.001899999999999</v>
      </c>
      <c r="K37">
        <v>2484.5</v>
      </c>
      <c r="L37">
        <v>3.3349899999999999</v>
      </c>
      <c r="M37" s="53">
        <f t="shared" si="1"/>
        <v>3334.99</v>
      </c>
      <c r="N37">
        <v>7.8179723502321927</v>
      </c>
      <c r="O37" s="53">
        <v>37.888499999999951</v>
      </c>
      <c r="P37" s="65"/>
      <c r="Q37" s="53"/>
    </row>
    <row r="38" spans="1:17" x14ac:dyDescent="0.25">
      <c r="A38" s="53">
        <v>3.8411599999999997E-2</v>
      </c>
      <c r="B38" s="53">
        <f t="shared" si="0"/>
        <v>0.15364639999999999</v>
      </c>
      <c r="C38" s="53">
        <v>11.526999999999999</v>
      </c>
    </row>
    <row r="39" spans="1:17" x14ac:dyDescent="0.25">
      <c r="A39" s="53">
        <v>3.9523900000000001E-2</v>
      </c>
      <c r="B39" s="53">
        <f t="shared" si="0"/>
        <v>0.1580956</v>
      </c>
      <c r="C39" s="53">
        <v>11.0504</v>
      </c>
    </row>
    <row r="40" spans="1:17" x14ac:dyDescent="0.25">
      <c r="A40" s="53">
        <v>4.06527E-2</v>
      </c>
      <c r="B40" s="53">
        <f t="shared" si="0"/>
        <v>0.1626108</v>
      </c>
      <c r="C40" s="53">
        <v>10.6731</v>
      </c>
    </row>
    <row r="41" spans="1:17" x14ac:dyDescent="0.25">
      <c r="A41" s="53">
        <v>4.1897499999999997E-2</v>
      </c>
      <c r="B41" s="53">
        <f t="shared" si="0"/>
        <v>0.16758999999999999</v>
      </c>
      <c r="C41" s="53">
        <v>10.0465</v>
      </c>
    </row>
    <row r="42" spans="1:17" x14ac:dyDescent="0.25">
      <c r="A42" s="53">
        <v>4.1924299999999998E-2</v>
      </c>
      <c r="B42" s="53">
        <f t="shared" si="0"/>
        <v>0.16769719999999999</v>
      </c>
      <c r="C42" s="53">
        <v>11.013199999999999</v>
      </c>
    </row>
    <row r="43" spans="1:17" x14ac:dyDescent="0.25">
      <c r="A43" s="53">
        <v>4.1924299999999998E-2</v>
      </c>
      <c r="B43" s="53">
        <f t="shared" si="0"/>
        <v>0.16769719999999999</v>
      </c>
      <c r="C43" s="53">
        <v>12.014799999999999</v>
      </c>
    </row>
    <row r="44" spans="1:17" x14ac:dyDescent="0.25">
      <c r="A44" s="53">
        <v>4.2612999999999998E-2</v>
      </c>
      <c r="B44" s="53">
        <f t="shared" si="0"/>
        <v>0.17045199999999999</v>
      </c>
      <c r="C44" s="53">
        <v>12.2415</v>
      </c>
    </row>
    <row r="45" spans="1:17" x14ac:dyDescent="0.25">
      <c r="A45" s="53">
        <v>4.3950900000000001E-2</v>
      </c>
      <c r="B45" s="53">
        <f t="shared" si="0"/>
        <v>0.1758036</v>
      </c>
      <c r="C45" s="53">
        <v>11.727499999999999</v>
      </c>
    </row>
    <row r="46" spans="1:17" x14ac:dyDescent="0.25">
      <c r="A46" s="53">
        <v>4.5317400000000001E-2</v>
      </c>
      <c r="B46" s="53">
        <f t="shared" si="0"/>
        <v>0.1812696</v>
      </c>
      <c r="C46" s="53">
        <v>11.1694</v>
      </c>
    </row>
    <row r="47" spans="1:17" x14ac:dyDescent="0.25">
      <c r="A47" s="53">
        <v>4.6708199999999998E-2</v>
      </c>
      <c r="B47" s="53">
        <f t="shared" si="0"/>
        <v>0.18683279999999999</v>
      </c>
      <c r="C47" s="53">
        <v>10.5741</v>
      </c>
    </row>
    <row r="48" spans="1:17" x14ac:dyDescent="0.25">
      <c r="A48" s="53">
        <v>4.8119799999999997E-2</v>
      </c>
      <c r="B48" s="53">
        <f t="shared" si="0"/>
        <v>0.19247919999999999</v>
      </c>
      <c r="C48" s="53">
        <v>9.9468300000000003</v>
      </c>
    </row>
    <row r="49" spans="1:3" x14ac:dyDescent="0.25">
      <c r="A49" s="53">
        <v>4.95494E-2</v>
      </c>
      <c r="B49" s="53">
        <f t="shared" si="0"/>
        <v>0.1981976</v>
      </c>
      <c r="C49" s="53">
        <v>9.2922700000000003</v>
      </c>
    </row>
    <row r="50" spans="1:3" x14ac:dyDescent="0.25">
      <c r="A50" s="53">
        <v>5.0994499999999998E-2</v>
      </c>
      <c r="B50" s="53">
        <f t="shared" si="0"/>
        <v>0.20397799999999999</v>
      </c>
      <c r="C50" s="53">
        <v>8.6140000000000008</v>
      </c>
    </row>
    <row r="51" spans="1:3" x14ac:dyDescent="0.25">
      <c r="A51" s="53">
        <v>5.2453199999999998E-2</v>
      </c>
      <c r="B51" s="53">
        <f t="shared" si="0"/>
        <v>0.20981279999999999</v>
      </c>
      <c r="C51" s="53">
        <v>7.9150700000000001</v>
      </c>
    </row>
    <row r="52" spans="1:3" x14ac:dyDescent="0.25">
      <c r="A52" s="53">
        <v>5.3923800000000001E-2</v>
      </c>
      <c r="B52" s="53">
        <f t="shared" si="0"/>
        <v>0.2156952</v>
      </c>
      <c r="C52" s="53">
        <v>7.1979899999999999</v>
      </c>
    </row>
    <row r="53" spans="1:3" x14ac:dyDescent="0.25">
      <c r="A53" s="53">
        <v>5.5083899999999998E-2</v>
      </c>
      <c r="B53" s="53">
        <f t="shared" si="0"/>
        <v>0.22033559999999999</v>
      </c>
      <c r="C53" s="53">
        <v>6.9447000000000001</v>
      </c>
    </row>
    <row r="54" spans="1:3" x14ac:dyDescent="0.25">
      <c r="A54" s="53">
        <v>5.6079499999999997E-2</v>
      </c>
      <c r="B54" s="53">
        <f t="shared" si="0"/>
        <v>0.22431799999999999</v>
      </c>
      <c r="C54" s="53">
        <v>6.9360200000000001</v>
      </c>
    </row>
    <row r="55" spans="1:3" x14ac:dyDescent="0.25">
      <c r="A55" s="53">
        <v>5.7074600000000003E-2</v>
      </c>
      <c r="B55" s="53">
        <f t="shared" si="0"/>
        <v>0.22829840000000001</v>
      </c>
      <c r="C55" s="53">
        <v>6.9267200000000004</v>
      </c>
    </row>
    <row r="56" spans="1:3" x14ac:dyDescent="0.25">
      <c r="A56" s="53">
        <v>5.8069500000000003E-2</v>
      </c>
      <c r="B56" s="53">
        <f t="shared" si="0"/>
        <v>0.23227800000000001</v>
      </c>
      <c r="C56" s="53">
        <v>6.9167899999999998</v>
      </c>
    </row>
    <row r="57" spans="1:3" x14ac:dyDescent="0.25">
      <c r="A57" s="53">
        <v>5.9063999999999998E-2</v>
      </c>
      <c r="B57" s="53">
        <f t="shared" si="0"/>
        <v>0.23625599999999999</v>
      </c>
      <c r="C57" s="53">
        <v>6.9062099999999997</v>
      </c>
    </row>
    <row r="58" spans="1:3" x14ac:dyDescent="0.25">
      <c r="A58" s="53">
        <v>6.0058399999999998E-2</v>
      </c>
      <c r="B58" s="53">
        <f t="shared" si="0"/>
        <v>0.24023359999999999</v>
      </c>
      <c r="C58" s="53">
        <v>6.8949699999999998</v>
      </c>
    </row>
    <row r="59" spans="1:3" x14ac:dyDescent="0.25">
      <c r="A59" s="53">
        <v>6.1104100000000001E-2</v>
      </c>
      <c r="B59" s="53">
        <f t="shared" si="0"/>
        <v>0.24441640000000001</v>
      </c>
      <c r="C59" s="53">
        <v>6.6904199999999996</v>
      </c>
    </row>
    <row r="60" spans="1:3" x14ac:dyDescent="0.25">
      <c r="A60" s="53">
        <v>6.2188100000000003E-2</v>
      </c>
      <c r="B60" s="53">
        <f t="shared" si="0"/>
        <v>0.24875240000000001</v>
      </c>
      <c r="C60" s="53">
        <v>6.3424399999999999</v>
      </c>
    </row>
    <row r="61" spans="1:3" x14ac:dyDescent="0.25">
      <c r="A61" s="53">
        <v>6.3065099999999999E-2</v>
      </c>
      <c r="B61" s="53">
        <f t="shared" si="0"/>
        <v>0.2522604</v>
      </c>
      <c r="C61" s="53">
        <v>6.2520499999999997</v>
      </c>
    </row>
    <row r="62" spans="1:3" x14ac:dyDescent="0.25">
      <c r="A62" s="53">
        <v>6.40458E-2</v>
      </c>
      <c r="B62" s="53">
        <f t="shared" si="0"/>
        <v>0.2561832</v>
      </c>
      <c r="C62" s="53">
        <v>6.0251999999999999</v>
      </c>
    </row>
    <row r="63" spans="1:3" x14ac:dyDescent="0.25">
      <c r="A63" s="53">
        <v>6.5043299999999998E-2</v>
      </c>
      <c r="B63" s="53">
        <f t="shared" si="0"/>
        <v>0.26017319999999999</v>
      </c>
      <c r="C63" s="53">
        <v>5.77712</v>
      </c>
    </row>
    <row r="64" spans="1:3" x14ac:dyDescent="0.25">
      <c r="A64" s="53">
        <v>6.60409E-2</v>
      </c>
      <c r="B64" s="53">
        <f t="shared" si="0"/>
        <v>0.2641636</v>
      </c>
      <c r="C64" s="53">
        <v>5.5286900000000001</v>
      </c>
    </row>
    <row r="65" spans="1:3" x14ac:dyDescent="0.25">
      <c r="A65" s="53">
        <v>6.7038500000000001E-2</v>
      </c>
      <c r="B65" s="53">
        <f t="shared" si="0"/>
        <v>0.268154</v>
      </c>
      <c r="C65" s="53">
        <v>5.2799199999999997</v>
      </c>
    </row>
    <row r="66" spans="1:3" x14ac:dyDescent="0.25">
      <c r="A66" s="53">
        <v>6.8036200000000005E-2</v>
      </c>
      <c r="B66" s="53">
        <f t="shared" si="0"/>
        <v>0.27214480000000002</v>
      </c>
      <c r="C66" s="53">
        <v>5.0308200000000003</v>
      </c>
    </row>
    <row r="67" spans="1:3" x14ac:dyDescent="0.25">
      <c r="A67" s="53">
        <v>6.9033999999999998E-2</v>
      </c>
      <c r="B67" s="53">
        <f t="shared" si="0"/>
        <v>0.27613599999999999</v>
      </c>
      <c r="C67" s="53">
        <v>4.7813999999999997</v>
      </c>
    </row>
    <row r="68" spans="1:3" x14ac:dyDescent="0.25">
      <c r="A68" s="53">
        <v>7.0031399999999994E-2</v>
      </c>
      <c r="B68" s="53">
        <f t="shared" si="0"/>
        <v>0.28012559999999997</v>
      </c>
      <c r="C68" s="53">
        <v>4.56027</v>
      </c>
    </row>
    <row r="69" spans="1:3" x14ac:dyDescent="0.25">
      <c r="A69" s="53">
        <v>7.1025099999999994E-2</v>
      </c>
      <c r="B69" s="53">
        <f t="shared" ref="B69:B132" si="3">A69*4</f>
        <v>0.28410039999999998</v>
      </c>
      <c r="C69" s="53">
        <v>4.5575000000000001</v>
      </c>
    </row>
    <row r="70" spans="1:3" x14ac:dyDescent="0.25">
      <c r="A70" s="53">
        <v>7.2018499999999999E-2</v>
      </c>
      <c r="B70" s="53">
        <f t="shared" si="3"/>
        <v>0.288074</v>
      </c>
      <c r="C70" s="53">
        <v>4.5547199999999997</v>
      </c>
    </row>
    <row r="71" spans="1:3" x14ac:dyDescent="0.25">
      <c r="A71" s="53">
        <v>7.3011800000000002E-2</v>
      </c>
      <c r="B71" s="53">
        <f t="shared" si="3"/>
        <v>0.29204720000000001</v>
      </c>
      <c r="C71" s="53">
        <v>4.5519400000000001</v>
      </c>
    </row>
    <row r="72" spans="1:3" x14ac:dyDescent="0.25">
      <c r="A72" s="53">
        <v>7.4004799999999996E-2</v>
      </c>
      <c r="B72" s="53">
        <f t="shared" si="3"/>
        <v>0.29601919999999998</v>
      </c>
      <c r="C72" s="53">
        <v>4.5491599999999996</v>
      </c>
    </row>
    <row r="73" spans="1:3" x14ac:dyDescent="0.25">
      <c r="A73" s="53">
        <v>7.4997599999999998E-2</v>
      </c>
      <c r="B73" s="53">
        <f t="shared" si="3"/>
        <v>0.29999039999999999</v>
      </c>
      <c r="C73" s="53">
        <v>4.5463899999999997</v>
      </c>
    </row>
    <row r="74" spans="1:3" x14ac:dyDescent="0.25">
      <c r="A74" s="53">
        <v>7.59904E-2</v>
      </c>
      <c r="B74" s="53">
        <f t="shared" si="3"/>
        <v>0.3039616</v>
      </c>
      <c r="C74" s="53">
        <v>4.5436100000000001</v>
      </c>
    </row>
    <row r="75" spans="1:3" x14ac:dyDescent="0.25">
      <c r="A75" s="53">
        <v>7.6982999999999996E-2</v>
      </c>
      <c r="B75" s="53">
        <f t="shared" si="3"/>
        <v>0.30793199999999998</v>
      </c>
      <c r="C75" s="53">
        <v>4.5408299999999997</v>
      </c>
    </row>
    <row r="76" spans="1:3" x14ac:dyDescent="0.25">
      <c r="A76" s="53">
        <v>7.7975500000000003E-2</v>
      </c>
      <c r="B76" s="53">
        <f t="shared" si="3"/>
        <v>0.31190200000000001</v>
      </c>
      <c r="C76" s="53">
        <v>4.5380500000000001</v>
      </c>
    </row>
    <row r="77" spans="1:3" x14ac:dyDescent="0.25">
      <c r="A77" s="53">
        <v>7.8967899999999994E-2</v>
      </c>
      <c r="B77" s="53">
        <f t="shared" si="3"/>
        <v>0.31587159999999997</v>
      </c>
      <c r="C77" s="53">
        <v>4.5352800000000002</v>
      </c>
    </row>
    <row r="78" spans="1:3" x14ac:dyDescent="0.25">
      <c r="A78" s="53">
        <v>7.9960299999999998E-2</v>
      </c>
      <c r="B78" s="53">
        <f t="shared" si="3"/>
        <v>0.31984119999999999</v>
      </c>
      <c r="C78" s="53">
        <v>4.5325100000000003</v>
      </c>
    </row>
    <row r="79" spans="1:3" x14ac:dyDescent="0.25">
      <c r="A79" s="53">
        <v>8.09526E-2</v>
      </c>
      <c r="B79" s="53">
        <f t="shared" si="3"/>
        <v>0.3238104</v>
      </c>
      <c r="C79" s="53">
        <v>4.5297400000000003</v>
      </c>
    </row>
    <row r="80" spans="1:3" x14ac:dyDescent="0.25">
      <c r="A80" s="53">
        <v>8.1945000000000004E-2</v>
      </c>
      <c r="B80" s="53">
        <f t="shared" si="3"/>
        <v>0.32778000000000002</v>
      </c>
      <c r="C80" s="53">
        <v>4.52698</v>
      </c>
    </row>
    <row r="81" spans="1:3" x14ac:dyDescent="0.25">
      <c r="A81" s="53">
        <v>8.2937200000000003E-2</v>
      </c>
      <c r="B81" s="53">
        <f t="shared" si="3"/>
        <v>0.33174880000000001</v>
      </c>
      <c r="C81" s="53">
        <v>4.5242199999999997</v>
      </c>
    </row>
    <row r="82" spans="1:3" x14ac:dyDescent="0.25">
      <c r="A82" s="53">
        <v>8.3929500000000004E-2</v>
      </c>
      <c r="B82" s="53">
        <f t="shared" si="3"/>
        <v>0.33571800000000002</v>
      </c>
      <c r="C82" s="53">
        <v>4.5214600000000003</v>
      </c>
    </row>
    <row r="83" spans="1:3" x14ac:dyDescent="0.25">
      <c r="A83" s="53">
        <v>8.4921800000000006E-2</v>
      </c>
      <c r="B83" s="53">
        <f t="shared" si="3"/>
        <v>0.33968720000000002</v>
      </c>
      <c r="C83" s="53">
        <v>4.5187099999999996</v>
      </c>
    </row>
    <row r="84" spans="1:3" x14ac:dyDescent="0.25">
      <c r="A84" s="53">
        <v>8.5914099999999993E-2</v>
      </c>
      <c r="B84" s="53">
        <f t="shared" si="3"/>
        <v>0.34365639999999997</v>
      </c>
      <c r="C84" s="53">
        <v>4.5159700000000003</v>
      </c>
    </row>
    <row r="85" spans="1:3" x14ac:dyDescent="0.25">
      <c r="A85" s="53">
        <v>8.6906499999999998E-2</v>
      </c>
      <c r="B85" s="53">
        <f t="shared" si="3"/>
        <v>0.34762599999999999</v>
      </c>
      <c r="C85" s="53">
        <v>4.5132300000000001</v>
      </c>
    </row>
    <row r="86" spans="1:3" x14ac:dyDescent="0.25">
      <c r="A86" s="53">
        <v>8.7898900000000002E-2</v>
      </c>
      <c r="B86" s="53">
        <f t="shared" si="3"/>
        <v>0.35159560000000001</v>
      </c>
      <c r="C86" s="53">
        <v>4.5105000000000004</v>
      </c>
    </row>
    <row r="87" spans="1:3" x14ac:dyDescent="0.25">
      <c r="A87" s="53">
        <v>8.8891300000000006E-2</v>
      </c>
      <c r="B87" s="53">
        <f t="shared" si="3"/>
        <v>0.35556520000000003</v>
      </c>
      <c r="C87" s="53">
        <v>4.5077699999999998</v>
      </c>
    </row>
    <row r="88" spans="1:3" x14ac:dyDescent="0.25">
      <c r="A88" s="53">
        <v>8.9883699999999997E-2</v>
      </c>
      <c r="B88" s="53">
        <f t="shared" si="3"/>
        <v>0.35953479999999999</v>
      </c>
      <c r="C88" s="53">
        <v>4.5050499999999998</v>
      </c>
    </row>
    <row r="89" spans="1:3" x14ac:dyDescent="0.25">
      <c r="A89" s="53">
        <v>9.0876299999999993E-2</v>
      </c>
      <c r="B89" s="53">
        <f t="shared" si="3"/>
        <v>0.36350519999999997</v>
      </c>
      <c r="C89" s="53">
        <v>4.5023299999999997</v>
      </c>
    </row>
    <row r="90" spans="1:3" x14ac:dyDescent="0.25">
      <c r="A90" s="53">
        <v>9.18688E-2</v>
      </c>
      <c r="B90" s="53">
        <f t="shared" si="3"/>
        <v>0.3674752</v>
      </c>
      <c r="C90" s="53">
        <v>4.4996200000000002</v>
      </c>
    </row>
    <row r="91" spans="1:3" x14ac:dyDescent="0.25">
      <c r="A91" s="53">
        <v>9.28615E-2</v>
      </c>
      <c r="B91" s="53">
        <f t="shared" si="3"/>
        <v>0.371446</v>
      </c>
      <c r="C91" s="53">
        <v>4.4969200000000003</v>
      </c>
    </row>
    <row r="92" spans="1:3" x14ac:dyDescent="0.25">
      <c r="A92" s="53">
        <v>9.3854199999999999E-2</v>
      </c>
      <c r="B92" s="53">
        <f t="shared" si="3"/>
        <v>0.37541679999999999</v>
      </c>
      <c r="C92" s="53">
        <v>4.4942200000000003</v>
      </c>
    </row>
    <row r="93" spans="1:3" x14ac:dyDescent="0.25">
      <c r="A93" s="53">
        <v>9.4847000000000001E-2</v>
      </c>
      <c r="B93" s="53">
        <f t="shared" si="3"/>
        <v>0.379388</v>
      </c>
      <c r="C93" s="53">
        <v>4.49153</v>
      </c>
    </row>
    <row r="94" spans="1:3" x14ac:dyDescent="0.25">
      <c r="A94" s="53">
        <v>9.5839900000000006E-2</v>
      </c>
      <c r="B94" s="53">
        <f t="shared" si="3"/>
        <v>0.38335960000000002</v>
      </c>
      <c r="C94" s="53">
        <v>4.4888399999999997</v>
      </c>
    </row>
    <row r="95" spans="1:3" x14ac:dyDescent="0.25">
      <c r="A95" s="53">
        <v>9.68329E-2</v>
      </c>
      <c r="B95" s="53">
        <f t="shared" si="3"/>
        <v>0.3873316</v>
      </c>
      <c r="C95" s="53">
        <v>4.4861700000000004</v>
      </c>
    </row>
    <row r="96" spans="1:3" x14ac:dyDescent="0.25">
      <c r="A96" s="53">
        <v>9.7825899999999993E-2</v>
      </c>
      <c r="B96" s="53">
        <f t="shared" si="3"/>
        <v>0.39130359999999997</v>
      </c>
      <c r="C96" s="53">
        <v>4.4834899999999998</v>
      </c>
    </row>
    <row r="97" spans="1:3" x14ac:dyDescent="0.25">
      <c r="A97" s="53">
        <v>9.8819100000000007E-2</v>
      </c>
      <c r="B97" s="53">
        <f t="shared" si="3"/>
        <v>0.39527640000000003</v>
      </c>
      <c r="C97" s="53">
        <v>4.4808300000000001</v>
      </c>
    </row>
    <row r="98" spans="1:3" x14ac:dyDescent="0.25">
      <c r="A98" s="53">
        <v>9.9812300000000007E-2</v>
      </c>
      <c r="B98" s="53">
        <f t="shared" si="3"/>
        <v>0.39924920000000003</v>
      </c>
      <c r="C98" s="53">
        <v>4.4781700000000004</v>
      </c>
    </row>
    <row r="99" spans="1:3" x14ac:dyDescent="0.25">
      <c r="A99" s="53">
        <v>0.10080600000000001</v>
      </c>
      <c r="B99" s="53">
        <f t="shared" si="3"/>
        <v>0.40322400000000003</v>
      </c>
      <c r="C99" s="53">
        <v>4.4755200000000004</v>
      </c>
    </row>
    <row r="100" spans="1:3" x14ac:dyDescent="0.25">
      <c r="A100" s="53">
        <v>0.101799</v>
      </c>
      <c r="B100" s="53">
        <f t="shared" si="3"/>
        <v>0.407196</v>
      </c>
      <c r="C100" s="53">
        <v>4.4728700000000003</v>
      </c>
    </row>
    <row r="101" spans="1:3" x14ac:dyDescent="0.25">
      <c r="A101" s="53">
        <v>0.102793</v>
      </c>
      <c r="B101" s="53">
        <f t="shared" si="3"/>
        <v>0.41117199999999998</v>
      </c>
      <c r="C101" s="53">
        <v>4.4702299999999999</v>
      </c>
    </row>
    <row r="102" spans="1:3" x14ac:dyDescent="0.25">
      <c r="A102" s="53">
        <v>0.103786</v>
      </c>
      <c r="B102" s="53">
        <f t="shared" si="3"/>
        <v>0.41514400000000001</v>
      </c>
      <c r="C102" s="53">
        <v>4.4676</v>
      </c>
    </row>
    <row r="103" spans="1:3" x14ac:dyDescent="0.25">
      <c r="A103" s="53">
        <v>0.10478</v>
      </c>
      <c r="B103" s="53">
        <f t="shared" si="3"/>
        <v>0.41911999999999999</v>
      </c>
      <c r="C103" s="53">
        <v>4.4649700000000001</v>
      </c>
    </row>
    <row r="104" spans="1:3" x14ac:dyDescent="0.25">
      <c r="A104" s="53">
        <v>0.10577400000000001</v>
      </c>
      <c r="B104" s="53">
        <f t="shared" si="3"/>
        <v>0.42309600000000003</v>
      </c>
      <c r="C104" s="53">
        <v>4.4623499999999998</v>
      </c>
    </row>
    <row r="105" spans="1:3" x14ac:dyDescent="0.25">
      <c r="A105" s="53">
        <v>0.106768</v>
      </c>
      <c r="B105" s="53">
        <f t="shared" si="3"/>
        <v>0.42707200000000001</v>
      </c>
      <c r="C105" s="53">
        <v>4.4597300000000004</v>
      </c>
    </row>
    <row r="106" spans="1:3" x14ac:dyDescent="0.25">
      <c r="A106" s="53">
        <v>0.107762</v>
      </c>
      <c r="B106" s="53">
        <f t="shared" si="3"/>
        <v>0.43104799999999999</v>
      </c>
      <c r="C106" s="53">
        <v>4.4571199999999997</v>
      </c>
    </row>
    <row r="107" spans="1:3" x14ac:dyDescent="0.25">
      <c r="A107" s="53">
        <v>0.10875600000000001</v>
      </c>
      <c r="B107" s="53">
        <f t="shared" si="3"/>
        <v>0.43502400000000002</v>
      </c>
      <c r="C107" s="53">
        <v>4.4545199999999996</v>
      </c>
    </row>
    <row r="108" spans="1:3" x14ac:dyDescent="0.25">
      <c r="A108" s="53">
        <v>0.10975</v>
      </c>
      <c r="B108" s="53">
        <f t="shared" si="3"/>
        <v>0.439</v>
      </c>
      <c r="C108" s="53">
        <v>4.4519200000000003</v>
      </c>
    </row>
    <row r="109" spans="1:3" x14ac:dyDescent="0.25">
      <c r="A109" s="53">
        <v>0.110744</v>
      </c>
      <c r="B109" s="53">
        <f t="shared" si="3"/>
        <v>0.44297599999999998</v>
      </c>
      <c r="C109" s="53">
        <v>4.4493299999999998</v>
      </c>
    </row>
    <row r="110" spans="1:3" x14ac:dyDescent="0.25">
      <c r="A110" s="53">
        <v>0.111739</v>
      </c>
      <c r="B110" s="53">
        <f t="shared" si="3"/>
        <v>0.44695600000000002</v>
      </c>
      <c r="C110" s="53">
        <v>4.4467400000000001</v>
      </c>
    </row>
    <row r="111" spans="1:3" x14ac:dyDescent="0.25">
      <c r="A111" s="53">
        <v>0.112733</v>
      </c>
      <c r="B111" s="53">
        <f t="shared" si="3"/>
        <v>0.450932</v>
      </c>
      <c r="C111" s="53">
        <v>4.4441600000000001</v>
      </c>
    </row>
    <row r="112" spans="1:3" x14ac:dyDescent="0.25">
      <c r="A112" s="53">
        <v>0.113728</v>
      </c>
      <c r="B112" s="53">
        <f t="shared" si="3"/>
        <v>0.45491199999999998</v>
      </c>
      <c r="C112" s="53">
        <v>4.4415899999999997</v>
      </c>
    </row>
    <row r="113" spans="1:3" x14ac:dyDescent="0.25">
      <c r="A113" s="53">
        <v>0.11472300000000001</v>
      </c>
      <c r="B113" s="53">
        <f t="shared" si="3"/>
        <v>0.45889200000000002</v>
      </c>
      <c r="C113" s="53">
        <v>4.4390200000000002</v>
      </c>
    </row>
    <row r="114" spans="1:3" x14ac:dyDescent="0.25">
      <c r="A114" s="53">
        <v>0.115718</v>
      </c>
      <c r="B114" s="53">
        <f t="shared" si="3"/>
        <v>0.46287200000000001</v>
      </c>
      <c r="C114" s="53">
        <v>4.4364499999999998</v>
      </c>
    </row>
    <row r="115" spans="1:3" x14ac:dyDescent="0.25">
      <c r="A115" s="53">
        <v>0.116713</v>
      </c>
      <c r="B115" s="53">
        <f t="shared" si="3"/>
        <v>0.46685199999999999</v>
      </c>
      <c r="C115" s="53">
        <v>4.4338899999999999</v>
      </c>
    </row>
    <row r="116" spans="1:3" x14ac:dyDescent="0.25">
      <c r="A116" s="53">
        <v>0.11770799999999999</v>
      </c>
      <c r="B116" s="53">
        <f t="shared" si="3"/>
        <v>0.47083199999999997</v>
      </c>
      <c r="C116" s="53">
        <v>4.4313399999999996</v>
      </c>
    </row>
    <row r="117" spans="1:3" x14ac:dyDescent="0.25">
      <c r="A117" s="53">
        <v>0.118703</v>
      </c>
      <c r="B117" s="53">
        <f t="shared" si="3"/>
        <v>0.47481200000000001</v>
      </c>
      <c r="C117" s="53">
        <v>4.4287900000000002</v>
      </c>
    </row>
    <row r="118" spans="1:3" x14ac:dyDescent="0.25">
      <c r="A118" s="53">
        <v>0.119698</v>
      </c>
      <c r="B118" s="53">
        <f t="shared" si="3"/>
        <v>0.478792</v>
      </c>
      <c r="C118" s="53">
        <v>4.4262499999999996</v>
      </c>
    </row>
    <row r="119" spans="1:3" x14ac:dyDescent="0.25">
      <c r="A119" s="53">
        <v>0.12069299999999999</v>
      </c>
      <c r="B119" s="53">
        <f t="shared" si="3"/>
        <v>0.48277199999999998</v>
      </c>
      <c r="C119" s="53">
        <v>4.4237099999999998</v>
      </c>
    </row>
    <row r="120" spans="1:3" x14ac:dyDescent="0.25">
      <c r="A120" s="53">
        <v>0.12168900000000001</v>
      </c>
      <c r="B120" s="53">
        <f t="shared" si="3"/>
        <v>0.48675600000000002</v>
      </c>
      <c r="C120" s="53">
        <v>4.42117</v>
      </c>
    </row>
    <row r="121" spans="1:3" x14ac:dyDescent="0.25">
      <c r="A121" s="53">
        <v>0.122684</v>
      </c>
      <c r="B121" s="53">
        <f t="shared" si="3"/>
        <v>0.49073600000000001</v>
      </c>
      <c r="C121" s="53">
        <v>4.4186399999999999</v>
      </c>
    </row>
    <row r="122" spans="1:3" x14ac:dyDescent="0.25">
      <c r="A122" s="53">
        <v>0.12368</v>
      </c>
      <c r="B122" s="53">
        <f t="shared" si="3"/>
        <v>0.49471999999999999</v>
      </c>
      <c r="C122" s="53">
        <v>4.4161200000000003</v>
      </c>
    </row>
    <row r="123" spans="1:3" x14ac:dyDescent="0.25">
      <c r="A123" s="53">
        <v>0.124676</v>
      </c>
      <c r="B123" s="53">
        <f t="shared" si="3"/>
        <v>0.49870399999999998</v>
      </c>
      <c r="C123" s="53">
        <v>4.4135999999999997</v>
      </c>
    </row>
    <row r="124" spans="1:3" x14ac:dyDescent="0.25">
      <c r="A124" s="53">
        <v>0.12567200000000001</v>
      </c>
      <c r="B124" s="53">
        <f t="shared" si="3"/>
        <v>0.50268800000000002</v>
      </c>
      <c r="C124" s="53">
        <v>4.4110899999999997</v>
      </c>
    </row>
    <row r="125" spans="1:3" x14ac:dyDescent="0.25">
      <c r="A125" s="53">
        <v>0.126667</v>
      </c>
      <c r="B125" s="53">
        <f t="shared" si="3"/>
        <v>0.50666800000000001</v>
      </c>
      <c r="C125" s="53">
        <v>4.4085799999999997</v>
      </c>
    </row>
    <row r="126" spans="1:3" x14ac:dyDescent="0.25">
      <c r="A126" s="53">
        <v>0.127663</v>
      </c>
      <c r="B126" s="53">
        <f t="shared" si="3"/>
        <v>0.51065199999999999</v>
      </c>
      <c r="C126" s="53">
        <v>4.4060699999999997</v>
      </c>
    </row>
    <row r="127" spans="1:3" x14ac:dyDescent="0.25">
      <c r="A127" s="53">
        <v>0.12866</v>
      </c>
      <c r="B127" s="53">
        <f t="shared" si="3"/>
        <v>0.51463999999999999</v>
      </c>
      <c r="C127" s="53">
        <v>4.4035700000000002</v>
      </c>
    </row>
    <row r="128" spans="1:3" x14ac:dyDescent="0.25">
      <c r="A128" s="53">
        <v>0.12965599999999999</v>
      </c>
      <c r="B128" s="53">
        <f t="shared" si="3"/>
        <v>0.51862399999999997</v>
      </c>
      <c r="C128" s="53">
        <v>4.4010699999999998</v>
      </c>
    </row>
    <row r="129" spans="1:3" x14ac:dyDescent="0.25">
      <c r="A129" s="53">
        <v>0.13065199999999999</v>
      </c>
      <c r="B129" s="53">
        <f t="shared" si="3"/>
        <v>0.52260799999999996</v>
      </c>
      <c r="C129" s="53">
        <v>4.3985799999999999</v>
      </c>
    </row>
    <row r="130" spans="1:3" x14ac:dyDescent="0.25">
      <c r="A130" s="53">
        <v>0.13164899999999999</v>
      </c>
      <c r="B130" s="53">
        <f t="shared" si="3"/>
        <v>0.52659599999999995</v>
      </c>
      <c r="C130" s="53">
        <v>4.3960900000000001</v>
      </c>
    </row>
    <row r="131" spans="1:3" x14ac:dyDescent="0.25">
      <c r="A131" s="53">
        <v>0.13264500000000001</v>
      </c>
      <c r="B131" s="53">
        <f t="shared" si="3"/>
        <v>0.53058000000000005</v>
      </c>
      <c r="C131" s="53">
        <v>4.3936099999999998</v>
      </c>
    </row>
    <row r="132" spans="1:3" x14ac:dyDescent="0.25">
      <c r="A132" s="53">
        <v>0.13364200000000001</v>
      </c>
      <c r="B132" s="53">
        <f t="shared" si="3"/>
        <v>0.53456800000000004</v>
      </c>
      <c r="C132" s="53">
        <v>4.3911300000000004</v>
      </c>
    </row>
    <row r="133" spans="1:3" x14ac:dyDescent="0.25">
      <c r="A133" s="53">
        <v>0.13463800000000001</v>
      </c>
      <c r="B133" s="53">
        <f t="shared" ref="B133:B196" si="4">A133*4</f>
        <v>0.53855200000000003</v>
      </c>
      <c r="C133" s="53">
        <v>4.3886500000000002</v>
      </c>
    </row>
    <row r="134" spans="1:3" x14ac:dyDescent="0.25">
      <c r="A134" s="53">
        <v>0.13563500000000001</v>
      </c>
      <c r="B134" s="53">
        <f t="shared" si="4"/>
        <v>0.54254000000000002</v>
      </c>
      <c r="C134" s="53">
        <v>4.3861800000000004</v>
      </c>
    </row>
    <row r="135" spans="1:3" x14ac:dyDescent="0.25">
      <c r="A135" s="53">
        <v>0.136632</v>
      </c>
      <c r="B135" s="53">
        <f t="shared" si="4"/>
        <v>0.54652800000000001</v>
      </c>
      <c r="C135" s="53">
        <v>4.3837099999999998</v>
      </c>
    </row>
    <row r="136" spans="1:3" x14ac:dyDescent="0.25">
      <c r="A136" s="53">
        <v>0.137629</v>
      </c>
      <c r="B136" s="53">
        <f t="shared" si="4"/>
        <v>0.55051600000000001</v>
      </c>
      <c r="C136" s="53">
        <v>4.3812499999999996</v>
      </c>
    </row>
    <row r="137" spans="1:3" x14ac:dyDescent="0.25">
      <c r="A137" s="53">
        <v>0.138626</v>
      </c>
      <c r="B137" s="53">
        <f t="shared" si="4"/>
        <v>0.554504</v>
      </c>
      <c r="C137" s="53">
        <v>4.3787900000000004</v>
      </c>
    </row>
    <row r="138" spans="1:3" x14ac:dyDescent="0.25">
      <c r="A138" s="53">
        <v>0.139623</v>
      </c>
      <c r="B138" s="53">
        <f t="shared" si="4"/>
        <v>0.55849199999999999</v>
      </c>
      <c r="C138" s="53">
        <v>4.3763300000000003</v>
      </c>
    </row>
    <row r="139" spans="1:3" x14ac:dyDescent="0.25">
      <c r="A139" s="53">
        <v>0.14061999999999999</v>
      </c>
      <c r="B139" s="53">
        <f t="shared" si="4"/>
        <v>0.56247999999999998</v>
      </c>
      <c r="C139" s="53">
        <v>4.3738799999999998</v>
      </c>
    </row>
    <row r="140" spans="1:3" x14ac:dyDescent="0.25">
      <c r="A140" s="53">
        <v>0.14161699999999999</v>
      </c>
      <c r="B140" s="53">
        <f t="shared" si="4"/>
        <v>0.56646799999999997</v>
      </c>
      <c r="C140" s="53">
        <v>4.3714300000000001</v>
      </c>
    </row>
    <row r="141" spans="1:3" x14ac:dyDescent="0.25">
      <c r="A141" s="53">
        <v>0.14261499999999999</v>
      </c>
      <c r="B141" s="53">
        <f t="shared" si="4"/>
        <v>0.57045999999999997</v>
      </c>
      <c r="C141" s="53">
        <v>4.3689900000000002</v>
      </c>
    </row>
    <row r="142" spans="1:3" x14ac:dyDescent="0.25">
      <c r="A142" s="53">
        <v>0.14361199999999999</v>
      </c>
      <c r="B142" s="53">
        <f t="shared" si="4"/>
        <v>0.57444799999999996</v>
      </c>
      <c r="C142" s="53">
        <v>4.3665399999999996</v>
      </c>
    </row>
    <row r="143" spans="1:3" x14ac:dyDescent="0.25">
      <c r="A143" s="53">
        <v>0.14460999999999999</v>
      </c>
      <c r="B143" s="53">
        <f t="shared" si="4"/>
        <v>0.57843999999999995</v>
      </c>
      <c r="C143" s="53">
        <v>4.3640999999999996</v>
      </c>
    </row>
    <row r="144" spans="1:3" x14ac:dyDescent="0.25">
      <c r="A144" s="53">
        <v>0.14560699999999999</v>
      </c>
      <c r="B144" s="53">
        <f t="shared" si="4"/>
        <v>0.58242799999999995</v>
      </c>
      <c r="C144" s="53">
        <v>4.3616700000000002</v>
      </c>
    </row>
    <row r="145" spans="1:3" x14ac:dyDescent="0.25">
      <c r="A145" s="53">
        <v>0.14660500000000001</v>
      </c>
      <c r="B145" s="53">
        <f t="shared" si="4"/>
        <v>0.58642000000000005</v>
      </c>
      <c r="C145" s="53">
        <v>4.3592399999999998</v>
      </c>
    </row>
    <row r="146" spans="1:3" x14ac:dyDescent="0.25">
      <c r="A146" s="53">
        <v>0.14760200000000001</v>
      </c>
      <c r="B146" s="53">
        <f t="shared" si="4"/>
        <v>0.59040800000000004</v>
      </c>
      <c r="C146" s="53">
        <v>4.3568100000000003</v>
      </c>
    </row>
    <row r="147" spans="1:3" x14ac:dyDescent="0.25">
      <c r="A147" s="53">
        <v>0.14860000000000001</v>
      </c>
      <c r="B147" s="53">
        <f t="shared" si="4"/>
        <v>0.59440000000000004</v>
      </c>
      <c r="C147" s="53">
        <v>4.3543799999999999</v>
      </c>
    </row>
    <row r="148" spans="1:3" x14ac:dyDescent="0.25">
      <c r="A148" s="53">
        <v>0.14959800000000001</v>
      </c>
      <c r="B148" s="53">
        <f t="shared" si="4"/>
        <v>0.59839200000000003</v>
      </c>
      <c r="C148" s="53">
        <v>4.3519600000000001</v>
      </c>
    </row>
    <row r="149" spans="1:3" x14ac:dyDescent="0.25">
      <c r="A149" s="53">
        <v>0.15059600000000001</v>
      </c>
      <c r="B149" s="53">
        <f t="shared" si="4"/>
        <v>0.60238400000000003</v>
      </c>
      <c r="C149" s="53">
        <v>4.3495400000000002</v>
      </c>
    </row>
    <row r="150" spans="1:3" x14ac:dyDescent="0.25">
      <c r="A150" s="53">
        <v>0.15159400000000001</v>
      </c>
      <c r="B150" s="53">
        <f t="shared" si="4"/>
        <v>0.60637600000000003</v>
      </c>
      <c r="C150" s="53">
        <v>4.3471299999999999</v>
      </c>
    </row>
    <row r="151" spans="1:3" x14ac:dyDescent="0.25">
      <c r="A151" s="53">
        <v>0.15259200000000001</v>
      </c>
      <c r="B151" s="53">
        <f t="shared" si="4"/>
        <v>0.61036800000000002</v>
      </c>
      <c r="C151" s="53">
        <v>4.3447100000000001</v>
      </c>
    </row>
    <row r="152" spans="1:3" x14ac:dyDescent="0.25">
      <c r="A152" s="53">
        <v>0.15359</v>
      </c>
      <c r="B152" s="53">
        <f t="shared" si="4"/>
        <v>0.61436000000000002</v>
      </c>
      <c r="C152" s="53">
        <v>4.3422999999999998</v>
      </c>
    </row>
    <row r="153" spans="1:3" x14ac:dyDescent="0.25">
      <c r="A153" s="53">
        <v>0.154589</v>
      </c>
      <c r="B153" s="53">
        <f t="shared" si="4"/>
        <v>0.61835600000000002</v>
      </c>
      <c r="C153" s="53">
        <v>4.3399000000000001</v>
      </c>
    </row>
    <row r="154" spans="1:3" x14ac:dyDescent="0.25">
      <c r="A154" s="53">
        <v>0.155587</v>
      </c>
      <c r="B154" s="53">
        <f t="shared" si="4"/>
        <v>0.62234800000000001</v>
      </c>
      <c r="C154" s="53">
        <v>4.3374899999999998</v>
      </c>
    </row>
    <row r="155" spans="1:3" x14ac:dyDescent="0.25">
      <c r="A155" s="53">
        <v>0.156585</v>
      </c>
      <c r="B155" s="53">
        <f t="shared" si="4"/>
        <v>0.62634000000000001</v>
      </c>
      <c r="C155" s="53">
        <v>4.3350900000000001</v>
      </c>
    </row>
    <row r="156" spans="1:3" x14ac:dyDescent="0.25">
      <c r="A156" s="53">
        <v>0.157584</v>
      </c>
      <c r="B156" s="53">
        <f t="shared" si="4"/>
        <v>0.63033600000000001</v>
      </c>
      <c r="C156" s="53">
        <v>4.3326900000000004</v>
      </c>
    </row>
    <row r="157" spans="1:3" x14ac:dyDescent="0.25">
      <c r="A157" s="53">
        <v>0.158582</v>
      </c>
      <c r="B157" s="53">
        <f t="shared" si="4"/>
        <v>0.634328</v>
      </c>
      <c r="C157" s="53">
        <v>4.3303000000000003</v>
      </c>
    </row>
    <row r="158" spans="1:3" x14ac:dyDescent="0.25">
      <c r="A158" s="53">
        <v>0.159581</v>
      </c>
      <c r="B158" s="53">
        <f t="shared" si="4"/>
        <v>0.638324</v>
      </c>
      <c r="C158" s="53">
        <v>4.3279100000000001</v>
      </c>
    </row>
    <row r="159" spans="1:3" x14ac:dyDescent="0.25">
      <c r="A159" s="53">
        <v>0.160579</v>
      </c>
      <c r="B159" s="53">
        <f t="shared" si="4"/>
        <v>0.642316</v>
      </c>
      <c r="C159" s="53">
        <v>4.32552</v>
      </c>
    </row>
    <row r="160" spans="1:3" x14ac:dyDescent="0.25">
      <c r="A160" s="53">
        <v>0.161578</v>
      </c>
      <c r="B160" s="53">
        <f t="shared" si="4"/>
        <v>0.646312</v>
      </c>
      <c r="C160" s="53">
        <v>4.3231299999999999</v>
      </c>
    </row>
    <row r="161" spans="1:3" x14ac:dyDescent="0.25">
      <c r="A161" s="53">
        <v>0.162577</v>
      </c>
      <c r="B161" s="53">
        <f t="shared" si="4"/>
        <v>0.650308</v>
      </c>
      <c r="C161" s="53">
        <v>4.3207399999999998</v>
      </c>
    </row>
    <row r="162" spans="1:3" x14ac:dyDescent="0.25">
      <c r="A162" s="53">
        <v>0.163576</v>
      </c>
      <c r="B162" s="53">
        <f t="shared" si="4"/>
        <v>0.654304</v>
      </c>
      <c r="C162" s="53">
        <v>4.3183600000000002</v>
      </c>
    </row>
    <row r="163" spans="1:3" x14ac:dyDescent="0.25">
      <c r="A163" s="53">
        <v>0.164575</v>
      </c>
      <c r="B163" s="53">
        <f t="shared" si="4"/>
        <v>0.6583</v>
      </c>
      <c r="C163" s="53">
        <v>4.3159799999999997</v>
      </c>
    </row>
    <row r="164" spans="1:3" x14ac:dyDescent="0.25">
      <c r="A164" s="53">
        <v>0.165574</v>
      </c>
      <c r="B164" s="53">
        <f t="shared" si="4"/>
        <v>0.662296</v>
      </c>
      <c r="C164" s="53">
        <v>4.3136099999999997</v>
      </c>
    </row>
    <row r="165" spans="1:3" x14ac:dyDescent="0.25">
      <c r="A165" s="53">
        <v>0.166573</v>
      </c>
      <c r="B165" s="53">
        <f t="shared" si="4"/>
        <v>0.666292</v>
      </c>
      <c r="C165" s="53">
        <v>4.3112300000000001</v>
      </c>
    </row>
    <row r="166" spans="1:3" x14ac:dyDescent="0.25">
      <c r="A166" s="53">
        <v>0.167572</v>
      </c>
      <c r="B166" s="53">
        <f t="shared" si="4"/>
        <v>0.67028799999999999</v>
      </c>
      <c r="C166" s="53">
        <v>4.3088600000000001</v>
      </c>
    </row>
    <row r="167" spans="1:3" x14ac:dyDescent="0.25">
      <c r="A167" s="53">
        <v>0.168571</v>
      </c>
      <c r="B167" s="53">
        <f t="shared" si="4"/>
        <v>0.67428399999999999</v>
      </c>
      <c r="C167" s="53">
        <v>4.3064900000000002</v>
      </c>
    </row>
    <row r="168" spans="1:3" x14ac:dyDescent="0.25">
      <c r="A168" s="53">
        <v>0.16957</v>
      </c>
      <c r="B168" s="53">
        <f t="shared" si="4"/>
        <v>0.67827999999999999</v>
      </c>
      <c r="C168" s="53">
        <v>4.3041200000000002</v>
      </c>
    </row>
    <row r="169" spans="1:3" x14ac:dyDescent="0.25">
      <c r="A169" s="53">
        <v>0.170569</v>
      </c>
      <c r="B169" s="53">
        <f t="shared" si="4"/>
        <v>0.68227599999999999</v>
      </c>
      <c r="C169" s="53">
        <v>4.3017599999999998</v>
      </c>
    </row>
    <row r="170" spans="1:3" x14ac:dyDescent="0.25">
      <c r="A170" s="53">
        <v>0.171569</v>
      </c>
      <c r="B170" s="53">
        <f t="shared" si="4"/>
        <v>0.686276</v>
      </c>
      <c r="C170" s="53">
        <v>4.2994000000000003</v>
      </c>
    </row>
    <row r="171" spans="1:3" x14ac:dyDescent="0.25">
      <c r="A171" s="53">
        <v>0.172568</v>
      </c>
      <c r="B171" s="53">
        <f t="shared" si="4"/>
        <v>0.690272</v>
      </c>
      <c r="C171" s="53">
        <v>4.29704</v>
      </c>
    </row>
    <row r="172" spans="1:3" x14ac:dyDescent="0.25">
      <c r="A172" s="53">
        <v>0.173567</v>
      </c>
      <c r="B172" s="53">
        <f t="shared" si="4"/>
        <v>0.694268</v>
      </c>
      <c r="C172" s="53">
        <v>4.2946799999999996</v>
      </c>
    </row>
    <row r="173" spans="1:3" x14ac:dyDescent="0.25">
      <c r="A173" s="53">
        <v>0.174567</v>
      </c>
      <c r="B173" s="53">
        <f t="shared" si="4"/>
        <v>0.698268</v>
      </c>
      <c r="C173" s="53">
        <v>4.2923200000000001</v>
      </c>
    </row>
    <row r="174" spans="1:3" x14ac:dyDescent="0.25">
      <c r="A174" s="53">
        <v>0.175566</v>
      </c>
      <c r="B174" s="53">
        <f t="shared" si="4"/>
        <v>0.702264</v>
      </c>
      <c r="C174" s="53">
        <v>4.2899700000000003</v>
      </c>
    </row>
    <row r="175" spans="1:3" x14ac:dyDescent="0.25">
      <c r="A175" s="53">
        <v>0.176566</v>
      </c>
      <c r="B175" s="53">
        <f t="shared" si="4"/>
        <v>0.706264</v>
      </c>
      <c r="C175" s="53">
        <v>4.2876200000000004</v>
      </c>
    </row>
    <row r="176" spans="1:3" x14ac:dyDescent="0.25">
      <c r="A176" s="53">
        <v>0.177565</v>
      </c>
      <c r="B176" s="53">
        <f t="shared" si="4"/>
        <v>0.71026</v>
      </c>
      <c r="C176" s="53">
        <v>4.2852699999999997</v>
      </c>
    </row>
    <row r="177" spans="1:3" x14ac:dyDescent="0.25">
      <c r="A177" s="53">
        <v>0.178565</v>
      </c>
      <c r="B177" s="53">
        <f t="shared" si="4"/>
        <v>0.71426000000000001</v>
      </c>
      <c r="C177" s="53">
        <v>4.2829199999999998</v>
      </c>
    </row>
    <row r="178" spans="1:3" x14ac:dyDescent="0.25">
      <c r="A178" s="53">
        <v>0.179565</v>
      </c>
      <c r="B178" s="53">
        <f t="shared" si="4"/>
        <v>0.71826000000000001</v>
      </c>
      <c r="C178" s="53">
        <v>4.2805799999999996</v>
      </c>
    </row>
    <row r="179" spans="1:3" x14ac:dyDescent="0.25">
      <c r="A179" s="53">
        <v>0.180565</v>
      </c>
      <c r="B179" s="53">
        <f t="shared" si="4"/>
        <v>0.72226000000000001</v>
      </c>
      <c r="C179" s="53">
        <v>4.2782299999999998</v>
      </c>
    </row>
    <row r="180" spans="1:3" x14ac:dyDescent="0.25">
      <c r="A180" s="53">
        <v>0.181565</v>
      </c>
      <c r="B180" s="53">
        <f t="shared" si="4"/>
        <v>0.72626000000000002</v>
      </c>
      <c r="C180" s="53">
        <v>4.2758900000000004</v>
      </c>
    </row>
    <row r="181" spans="1:3" x14ac:dyDescent="0.25">
      <c r="A181" s="53">
        <v>0.182564</v>
      </c>
      <c r="B181" s="53">
        <f t="shared" si="4"/>
        <v>0.73025600000000002</v>
      </c>
      <c r="C181" s="53">
        <v>4.2735500000000002</v>
      </c>
    </row>
    <row r="182" spans="1:3" x14ac:dyDescent="0.25">
      <c r="A182" s="53">
        <v>0.183564</v>
      </c>
      <c r="B182" s="53">
        <f t="shared" si="4"/>
        <v>0.73425600000000002</v>
      </c>
      <c r="C182" s="53">
        <v>4.2712199999999996</v>
      </c>
    </row>
    <row r="183" spans="1:3" x14ac:dyDescent="0.25">
      <c r="A183" s="53">
        <v>0.18456400000000001</v>
      </c>
      <c r="B183" s="53">
        <f t="shared" si="4"/>
        <v>0.73825600000000002</v>
      </c>
      <c r="C183" s="53">
        <v>4.2688800000000002</v>
      </c>
    </row>
    <row r="184" spans="1:3" x14ac:dyDescent="0.25">
      <c r="A184" s="53">
        <v>0.18556400000000001</v>
      </c>
      <c r="B184" s="53">
        <f t="shared" si="4"/>
        <v>0.74225600000000003</v>
      </c>
      <c r="C184" s="53">
        <v>4.2665499999999996</v>
      </c>
    </row>
    <row r="185" spans="1:3" x14ac:dyDescent="0.25">
      <c r="A185" s="53">
        <v>0.18656400000000001</v>
      </c>
      <c r="B185" s="53">
        <f t="shared" si="4"/>
        <v>0.74625600000000003</v>
      </c>
      <c r="C185" s="53">
        <v>4.2642199999999999</v>
      </c>
    </row>
    <row r="186" spans="1:3" x14ac:dyDescent="0.25">
      <c r="A186" s="53">
        <v>0.18756500000000001</v>
      </c>
      <c r="B186" s="53">
        <f t="shared" si="4"/>
        <v>0.75026000000000004</v>
      </c>
      <c r="C186" s="53">
        <v>4.2618900000000002</v>
      </c>
    </row>
    <row r="187" spans="1:3" x14ac:dyDescent="0.25">
      <c r="A187" s="53">
        <v>0.18856500000000001</v>
      </c>
      <c r="B187" s="53">
        <f t="shared" si="4"/>
        <v>0.75426000000000004</v>
      </c>
      <c r="C187" s="53">
        <v>4.2595599999999996</v>
      </c>
    </row>
    <row r="188" spans="1:3" x14ac:dyDescent="0.25">
      <c r="A188" s="53">
        <v>0.18956500000000001</v>
      </c>
      <c r="B188" s="53">
        <f t="shared" si="4"/>
        <v>0.75826000000000005</v>
      </c>
      <c r="C188" s="53">
        <v>4.2572400000000004</v>
      </c>
    </row>
    <row r="189" spans="1:3" x14ac:dyDescent="0.25">
      <c r="A189" s="53">
        <v>0.19056500000000001</v>
      </c>
      <c r="B189" s="53">
        <f t="shared" si="4"/>
        <v>0.76226000000000005</v>
      </c>
      <c r="C189" s="53">
        <v>4.2549099999999997</v>
      </c>
    </row>
    <row r="190" spans="1:3" x14ac:dyDescent="0.25">
      <c r="A190" s="53">
        <v>0.19156599999999999</v>
      </c>
      <c r="B190" s="53">
        <f t="shared" si="4"/>
        <v>0.76626399999999995</v>
      </c>
      <c r="C190" s="53">
        <v>4.2525899999999996</v>
      </c>
    </row>
    <row r="191" spans="1:3" x14ac:dyDescent="0.25">
      <c r="A191" s="53">
        <v>0.19256599999999999</v>
      </c>
      <c r="B191" s="53">
        <f t="shared" si="4"/>
        <v>0.77026399999999995</v>
      </c>
      <c r="C191" s="53">
        <v>4.2502700000000004</v>
      </c>
    </row>
    <row r="192" spans="1:3" x14ac:dyDescent="0.25">
      <c r="A192" s="53">
        <v>0.19356599999999999</v>
      </c>
      <c r="B192" s="53">
        <f t="shared" si="4"/>
        <v>0.77426399999999995</v>
      </c>
      <c r="C192" s="53">
        <v>4.2479500000000003</v>
      </c>
    </row>
    <row r="193" spans="1:3" x14ac:dyDescent="0.25">
      <c r="A193" s="53">
        <v>0.19456699999999999</v>
      </c>
      <c r="B193" s="53">
        <f t="shared" si="4"/>
        <v>0.77826799999999996</v>
      </c>
      <c r="C193" s="53">
        <v>4.2456399999999999</v>
      </c>
    </row>
    <row r="194" spans="1:3" x14ac:dyDescent="0.25">
      <c r="A194" s="53">
        <v>0.19556699999999999</v>
      </c>
      <c r="B194" s="53">
        <f t="shared" si="4"/>
        <v>0.78226799999999996</v>
      </c>
      <c r="C194" s="53">
        <v>4.2433199999999998</v>
      </c>
    </row>
    <row r="195" spans="1:3" x14ac:dyDescent="0.25">
      <c r="A195" s="53">
        <v>0.19656799999999999</v>
      </c>
      <c r="B195" s="53">
        <f t="shared" si="4"/>
        <v>0.78627199999999997</v>
      </c>
      <c r="C195" s="53">
        <v>4.2410100000000002</v>
      </c>
    </row>
    <row r="196" spans="1:3" x14ac:dyDescent="0.25">
      <c r="A196" s="53">
        <v>0.19756799999999999</v>
      </c>
      <c r="B196" s="53">
        <f t="shared" si="4"/>
        <v>0.79027199999999997</v>
      </c>
      <c r="C196" s="53">
        <v>4.2386999999999997</v>
      </c>
    </row>
    <row r="197" spans="1:3" x14ac:dyDescent="0.25">
      <c r="A197" s="53">
        <v>0.198569</v>
      </c>
      <c r="B197" s="53">
        <f t="shared" ref="B197:B260" si="5">A197*4</f>
        <v>0.79427599999999998</v>
      </c>
      <c r="C197" s="53">
        <v>4.2363900000000001</v>
      </c>
    </row>
    <row r="198" spans="1:3" x14ac:dyDescent="0.25">
      <c r="A198" s="53">
        <v>0.19957</v>
      </c>
      <c r="B198" s="53">
        <f t="shared" si="5"/>
        <v>0.79827999999999999</v>
      </c>
      <c r="C198" s="53">
        <v>4.2340799999999996</v>
      </c>
    </row>
    <row r="199" spans="1:3" x14ac:dyDescent="0.25">
      <c r="A199" s="53">
        <v>0.20057</v>
      </c>
      <c r="B199" s="53">
        <f t="shared" si="5"/>
        <v>0.80227999999999999</v>
      </c>
      <c r="C199" s="53">
        <v>4.2317799999999997</v>
      </c>
    </row>
    <row r="200" spans="1:3" x14ac:dyDescent="0.25">
      <c r="A200" s="53">
        <v>0.201571</v>
      </c>
      <c r="B200" s="53">
        <f t="shared" si="5"/>
        <v>0.806284</v>
      </c>
      <c r="C200" s="53">
        <v>4.2294700000000001</v>
      </c>
    </row>
    <row r="201" spans="1:3" x14ac:dyDescent="0.25">
      <c r="A201" s="53">
        <v>0.202572</v>
      </c>
      <c r="B201" s="53">
        <f t="shared" si="5"/>
        <v>0.81028800000000001</v>
      </c>
      <c r="C201" s="53">
        <v>4.2271700000000001</v>
      </c>
    </row>
    <row r="202" spans="1:3" x14ac:dyDescent="0.25">
      <c r="A202" s="53">
        <v>0.203573</v>
      </c>
      <c r="B202" s="53">
        <f t="shared" si="5"/>
        <v>0.81429200000000002</v>
      </c>
      <c r="C202" s="53">
        <v>4.2248700000000001</v>
      </c>
    </row>
    <row r="203" spans="1:3" x14ac:dyDescent="0.25">
      <c r="A203" s="53">
        <v>0.20457400000000001</v>
      </c>
      <c r="B203" s="53">
        <f t="shared" si="5"/>
        <v>0.81829600000000002</v>
      </c>
      <c r="C203" s="53">
        <v>4.2225700000000002</v>
      </c>
    </row>
    <row r="204" spans="1:3" x14ac:dyDescent="0.25">
      <c r="A204" s="53">
        <v>0.20557400000000001</v>
      </c>
      <c r="B204" s="53">
        <f t="shared" si="5"/>
        <v>0.82229600000000003</v>
      </c>
      <c r="C204" s="53">
        <v>4.2202700000000002</v>
      </c>
    </row>
    <row r="205" spans="1:3" x14ac:dyDescent="0.25">
      <c r="A205" s="53">
        <v>0.20657500000000001</v>
      </c>
      <c r="B205" s="53">
        <f t="shared" si="5"/>
        <v>0.82630000000000003</v>
      </c>
      <c r="C205" s="53">
        <v>4.2179700000000002</v>
      </c>
    </row>
    <row r="206" spans="1:3" x14ac:dyDescent="0.25">
      <c r="A206" s="53">
        <v>0.20757600000000001</v>
      </c>
      <c r="B206" s="53">
        <f t="shared" si="5"/>
        <v>0.83030400000000004</v>
      </c>
      <c r="C206" s="53">
        <v>4.2156700000000003</v>
      </c>
    </row>
    <row r="207" spans="1:3" x14ac:dyDescent="0.25">
      <c r="A207" s="53">
        <v>0.20857700000000001</v>
      </c>
      <c r="B207" s="53">
        <f t="shared" si="5"/>
        <v>0.83430800000000005</v>
      </c>
      <c r="C207" s="53">
        <v>4.2133799999999999</v>
      </c>
    </row>
    <row r="208" spans="1:3" x14ac:dyDescent="0.25">
      <c r="A208" s="53">
        <v>0.20957799999999999</v>
      </c>
      <c r="B208" s="53">
        <f t="shared" si="5"/>
        <v>0.83831199999999995</v>
      </c>
      <c r="C208" s="53">
        <v>4.2110900000000004</v>
      </c>
    </row>
    <row r="209" spans="1:3" x14ac:dyDescent="0.25">
      <c r="A209" s="53">
        <v>0.21057999999999999</v>
      </c>
      <c r="B209" s="53">
        <f t="shared" si="5"/>
        <v>0.84231999999999996</v>
      </c>
      <c r="C209" s="53">
        <v>4.2088000000000001</v>
      </c>
    </row>
    <row r="210" spans="1:3" x14ac:dyDescent="0.25">
      <c r="A210" s="53">
        <v>0.21158099999999999</v>
      </c>
      <c r="B210" s="53">
        <f t="shared" si="5"/>
        <v>0.84632399999999997</v>
      </c>
      <c r="C210" s="53">
        <v>4.2065099999999997</v>
      </c>
    </row>
    <row r="211" spans="1:3" x14ac:dyDescent="0.25">
      <c r="A211" s="53">
        <v>0.21258199999999999</v>
      </c>
      <c r="B211" s="53">
        <f t="shared" si="5"/>
        <v>0.85032799999999997</v>
      </c>
      <c r="C211" s="53">
        <v>4.2042200000000003</v>
      </c>
    </row>
    <row r="212" spans="1:3" x14ac:dyDescent="0.25">
      <c r="A212" s="53">
        <v>0.213583</v>
      </c>
      <c r="B212" s="53">
        <f t="shared" si="5"/>
        <v>0.85433199999999998</v>
      </c>
      <c r="C212" s="53">
        <v>4.2019299999999999</v>
      </c>
    </row>
    <row r="213" spans="1:3" x14ac:dyDescent="0.25">
      <c r="A213" s="53">
        <v>0.214584</v>
      </c>
      <c r="B213" s="53">
        <f t="shared" si="5"/>
        <v>0.85833599999999999</v>
      </c>
      <c r="C213" s="53">
        <v>4.1996500000000001</v>
      </c>
    </row>
    <row r="214" spans="1:3" x14ac:dyDescent="0.25">
      <c r="A214" s="53">
        <v>0.215585</v>
      </c>
      <c r="B214" s="53">
        <f t="shared" si="5"/>
        <v>0.86234</v>
      </c>
      <c r="C214" s="53">
        <v>4.1973599999999998</v>
      </c>
    </row>
    <row r="215" spans="1:3" x14ac:dyDescent="0.25">
      <c r="A215" s="53">
        <v>0.216587</v>
      </c>
      <c r="B215" s="53">
        <f t="shared" si="5"/>
        <v>0.86634800000000001</v>
      </c>
      <c r="C215" s="53">
        <v>4.1950799999999999</v>
      </c>
    </row>
    <row r="216" spans="1:3" x14ac:dyDescent="0.25">
      <c r="A216" s="53">
        <v>0.217588</v>
      </c>
      <c r="B216" s="53">
        <f t="shared" si="5"/>
        <v>0.87035200000000001</v>
      </c>
      <c r="C216" s="53">
        <v>4.1928000000000001</v>
      </c>
    </row>
    <row r="217" spans="1:3" x14ac:dyDescent="0.25">
      <c r="A217" s="53">
        <v>0.21858900000000001</v>
      </c>
      <c r="B217" s="53">
        <f t="shared" si="5"/>
        <v>0.87435600000000002</v>
      </c>
      <c r="C217" s="53">
        <v>4.1905200000000002</v>
      </c>
    </row>
    <row r="218" spans="1:3" x14ac:dyDescent="0.25">
      <c r="A218" s="53">
        <v>0.21959100000000001</v>
      </c>
      <c r="B218" s="53">
        <f t="shared" si="5"/>
        <v>0.87836400000000003</v>
      </c>
      <c r="C218" s="53">
        <v>4.1882400000000004</v>
      </c>
    </row>
    <row r="219" spans="1:3" x14ac:dyDescent="0.25">
      <c r="A219" s="53">
        <v>0.22059200000000001</v>
      </c>
      <c r="B219" s="53">
        <f t="shared" si="5"/>
        <v>0.88236800000000004</v>
      </c>
      <c r="C219" s="53">
        <v>4.1859599999999997</v>
      </c>
    </row>
    <row r="220" spans="1:3" x14ac:dyDescent="0.25">
      <c r="A220" s="53">
        <v>0.22159400000000001</v>
      </c>
      <c r="B220" s="53">
        <f t="shared" si="5"/>
        <v>0.88637600000000005</v>
      </c>
      <c r="C220" s="53">
        <v>4.1836799999999998</v>
      </c>
    </row>
    <row r="221" spans="1:3" x14ac:dyDescent="0.25">
      <c r="A221" s="53">
        <v>0.22259499999999999</v>
      </c>
      <c r="B221" s="53">
        <f t="shared" si="5"/>
        <v>0.89037999999999995</v>
      </c>
      <c r="C221" s="53">
        <v>4.1814099999999996</v>
      </c>
    </row>
    <row r="222" spans="1:3" x14ac:dyDescent="0.25">
      <c r="A222" s="53">
        <v>0.22359699999999999</v>
      </c>
      <c r="B222" s="53">
        <f t="shared" si="5"/>
        <v>0.89438799999999996</v>
      </c>
      <c r="C222" s="53">
        <v>4.1791400000000003</v>
      </c>
    </row>
    <row r="223" spans="1:3" x14ac:dyDescent="0.25">
      <c r="A223" s="53">
        <v>0.22459799999999999</v>
      </c>
      <c r="B223" s="53">
        <f t="shared" si="5"/>
        <v>0.89839199999999997</v>
      </c>
      <c r="C223" s="53">
        <v>4.1768599999999996</v>
      </c>
    </row>
    <row r="224" spans="1:3" x14ac:dyDescent="0.25">
      <c r="A224" s="53">
        <v>0.22559999999999999</v>
      </c>
      <c r="B224" s="53">
        <f t="shared" si="5"/>
        <v>0.90239999999999998</v>
      </c>
      <c r="C224" s="53">
        <v>4.1745900000000002</v>
      </c>
    </row>
    <row r="225" spans="1:3" x14ac:dyDescent="0.25">
      <c r="A225" s="53">
        <v>0.226601</v>
      </c>
      <c r="B225" s="53">
        <f t="shared" si="5"/>
        <v>0.90640399999999999</v>
      </c>
      <c r="C225" s="53">
        <v>4.17232</v>
      </c>
    </row>
    <row r="226" spans="1:3" x14ac:dyDescent="0.25">
      <c r="A226" s="53">
        <v>0.227603</v>
      </c>
      <c r="B226" s="53">
        <f t="shared" si="5"/>
        <v>0.910412</v>
      </c>
      <c r="C226" s="53">
        <v>4.1700499999999998</v>
      </c>
    </row>
    <row r="227" spans="1:3" x14ac:dyDescent="0.25">
      <c r="A227" s="53">
        <v>0.228605</v>
      </c>
      <c r="B227" s="53">
        <f t="shared" si="5"/>
        <v>0.91442000000000001</v>
      </c>
      <c r="C227" s="53">
        <v>4.1677900000000001</v>
      </c>
    </row>
    <row r="228" spans="1:3" x14ac:dyDescent="0.25">
      <c r="A228" s="53">
        <v>0.229606</v>
      </c>
      <c r="B228" s="53">
        <f t="shared" si="5"/>
        <v>0.91842400000000002</v>
      </c>
      <c r="C228" s="53">
        <v>4.1655199999999999</v>
      </c>
    </row>
    <row r="229" spans="1:3" x14ac:dyDescent="0.25">
      <c r="A229" s="53">
        <v>0.23060800000000001</v>
      </c>
      <c r="B229" s="53">
        <f t="shared" si="5"/>
        <v>0.92243200000000003</v>
      </c>
      <c r="C229" s="53">
        <v>4.1632499999999997</v>
      </c>
    </row>
    <row r="230" spans="1:3" x14ac:dyDescent="0.25">
      <c r="A230" s="53">
        <v>0.23161000000000001</v>
      </c>
      <c r="B230" s="53">
        <f t="shared" si="5"/>
        <v>0.92644000000000004</v>
      </c>
      <c r="C230" s="53">
        <v>4.16099</v>
      </c>
    </row>
    <row r="231" spans="1:3" x14ac:dyDescent="0.25">
      <c r="A231" s="53">
        <v>0.23261200000000001</v>
      </c>
      <c r="B231" s="53">
        <f t="shared" si="5"/>
        <v>0.93044800000000005</v>
      </c>
      <c r="C231" s="53">
        <v>4.1587300000000003</v>
      </c>
    </row>
    <row r="232" spans="1:3" x14ac:dyDescent="0.25">
      <c r="A232" s="53">
        <v>0.23361399999999999</v>
      </c>
      <c r="B232" s="53">
        <f t="shared" si="5"/>
        <v>0.93445599999999995</v>
      </c>
      <c r="C232" s="53">
        <v>4.15646</v>
      </c>
    </row>
    <row r="233" spans="1:3" x14ac:dyDescent="0.25">
      <c r="A233" s="53">
        <v>0.23461499999999999</v>
      </c>
      <c r="B233" s="53">
        <f t="shared" si="5"/>
        <v>0.93845999999999996</v>
      </c>
      <c r="C233" s="53">
        <v>4.1542000000000003</v>
      </c>
    </row>
    <row r="234" spans="1:3" x14ac:dyDescent="0.25">
      <c r="A234" s="53">
        <v>0.23561699999999999</v>
      </c>
      <c r="B234" s="53">
        <f t="shared" si="5"/>
        <v>0.94246799999999997</v>
      </c>
      <c r="C234" s="53">
        <v>4.1519399999999997</v>
      </c>
    </row>
    <row r="235" spans="1:3" x14ac:dyDescent="0.25">
      <c r="A235" s="53">
        <v>0.236619</v>
      </c>
      <c r="B235" s="53">
        <f t="shared" si="5"/>
        <v>0.94647599999999998</v>
      </c>
      <c r="C235" s="53">
        <v>4.1496899999999997</v>
      </c>
    </row>
    <row r="236" spans="1:3" x14ac:dyDescent="0.25">
      <c r="A236" s="53">
        <v>0.237621</v>
      </c>
      <c r="B236" s="53">
        <f t="shared" si="5"/>
        <v>0.950484</v>
      </c>
      <c r="C236" s="53">
        <v>4.1474299999999999</v>
      </c>
    </row>
    <row r="237" spans="1:3" x14ac:dyDescent="0.25">
      <c r="A237" s="53">
        <v>0.238623</v>
      </c>
      <c r="B237" s="53">
        <f t="shared" si="5"/>
        <v>0.95449200000000001</v>
      </c>
      <c r="C237" s="53">
        <v>4.1451700000000002</v>
      </c>
    </row>
    <row r="238" spans="1:3" x14ac:dyDescent="0.25">
      <c r="A238" s="53">
        <v>0.239625</v>
      </c>
      <c r="B238" s="53">
        <f t="shared" si="5"/>
        <v>0.95850000000000002</v>
      </c>
      <c r="C238" s="53">
        <v>4.1429200000000002</v>
      </c>
    </row>
    <row r="239" spans="1:3" x14ac:dyDescent="0.25">
      <c r="A239" s="53">
        <v>0.24062700000000001</v>
      </c>
      <c r="B239" s="53">
        <f t="shared" si="5"/>
        <v>0.96250800000000003</v>
      </c>
      <c r="C239" s="53">
        <v>4.1406599999999996</v>
      </c>
    </row>
    <row r="240" spans="1:3" x14ac:dyDescent="0.25">
      <c r="A240" s="53">
        <v>0.24162900000000001</v>
      </c>
      <c r="B240" s="53">
        <f t="shared" si="5"/>
        <v>0.96651600000000004</v>
      </c>
      <c r="C240" s="53">
        <v>4.1384100000000004</v>
      </c>
    </row>
    <row r="241" spans="1:3" x14ac:dyDescent="0.25">
      <c r="A241" s="53">
        <v>0.24263100000000001</v>
      </c>
      <c r="B241" s="53">
        <f t="shared" si="5"/>
        <v>0.97052400000000005</v>
      </c>
      <c r="C241" s="53">
        <v>4.1361600000000003</v>
      </c>
    </row>
    <row r="242" spans="1:3" x14ac:dyDescent="0.25">
      <c r="A242" s="53">
        <v>0.24363299999999999</v>
      </c>
      <c r="B242" s="53">
        <f t="shared" si="5"/>
        <v>0.97453199999999995</v>
      </c>
      <c r="C242" s="53">
        <v>4.1339100000000002</v>
      </c>
    </row>
    <row r="243" spans="1:3" x14ac:dyDescent="0.25">
      <c r="A243" s="53">
        <v>0.24463499999999999</v>
      </c>
      <c r="B243" s="53">
        <f t="shared" si="5"/>
        <v>0.97853999999999997</v>
      </c>
      <c r="C243" s="53">
        <v>4.1316600000000001</v>
      </c>
    </row>
    <row r="244" spans="1:3" x14ac:dyDescent="0.25">
      <c r="A244" s="53">
        <v>0.24563699999999999</v>
      </c>
      <c r="B244" s="53">
        <f t="shared" si="5"/>
        <v>0.98254799999999998</v>
      </c>
      <c r="C244" s="53">
        <v>4.12941</v>
      </c>
    </row>
    <row r="245" spans="1:3" x14ac:dyDescent="0.25">
      <c r="A245" s="53">
        <v>0.24664</v>
      </c>
      <c r="B245" s="53">
        <f t="shared" si="5"/>
        <v>0.98655999999999999</v>
      </c>
      <c r="C245" s="53">
        <v>4.1271599999999999</v>
      </c>
    </row>
    <row r="246" spans="1:3" x14ac:dyDescent="0.25">
      <c r="A246" s="53">
        <v>0.247642</v>
      </c>
      <c r="B246" s="53">
        <f t="shared" si="5"/>
        <v>0.990568</v>
      </c>
      <c r="C246" s="53">
        <v>4.1249099999999999</v>
      </c>
    </row>
    <row r="247" spans="1:3" x14ac:dyDescent="0.25">
      <c r="A247" s="53">
        <v>0.248644</v>
      </c>
      <c r="B247" s="53">
        <f t="shared" si="5"/>
        <v>0.99457600000000002</v>
      </c>
      <c r="C247" s="53">
        <v>4.1226599999999998</v>
      </c>
    </row>
    <row r="248" spans="1:3" x14ac:dyDescent="0.25">
      <c r="A248" s="53">
        <v>0.24964600000000001</v>
      </c>
      <c r="B248" s="53">
        <f t="shared" si="5"/>
        <v>0.99858400000000003</v>
      </c>
      <c r="C248" s="53">
        <v>4.1204200000000002</v>
      </c>
    </row>
    <row r="249" spans="1:3" x14ac:dyDescent="0.25">
      <c r="A249" s="53">
        <v>0.25064900000000001</v>
      </c>
      <c r="B249" s="53">
        <f t="shared" si="5"/>
        <v>1.002596</v>
      </c>
      <c r="C249" s="53">
        <v>4.1181799999999997</v>
      </c>
    </row>
    <row r="250" spans="1:3" x14ac:dyDescent="0.25">
      <c r="A250" s="53">
        <v>0.25165100000000001</v>
      </c>
      <c r="B250" s="53">
        <f t="shared" si="5"/>
        <v>1.0066040000000001</v>
      </c>
      <c r="C250" s="53">
        <v>4.1159299999999996</v>
      </c>
    </row>
    <row r="251" spans="1:3" x14ac:dyDescent="0.25">
      <c r="A251" s="53">
        <v>0.25265300000000002</v>
      </c>
      <c r="B251" s="53">
        <f t="shared" si="5"/>
        <v>1.0106120000000001</v>
      </c>
      <c r="C251" s="53">
        <v>4.1136900000000001</v>
      </c>
    </row>
    <row r="252" spans="1:3" x14ac:dyDescent="0.25">
      <c r="A252" s="53">
        <v>0.25365500000000002</v>
      </c>
      <c r="B252" s="53">
        <f t="shared" si="5"/>
        <v>1.0146200000000001</v>
      </c>
      <c r="C252" s="53">
        <v>4.1114499999999996</v>
      </c>
    </row>
    <row r="253" spans="1:3" x14ac:dyDescent="0.25">
      <c r="A253" s="53">
        <v>0.254658</v>
      </c>
      <c r="B253" s="53">
        <f t="shared" si="5"/>
        <v>1.018632</v>
      </c>
      <c r="C253" s="53">
        <v>4.10921</v>
      </c>
    </row>
    <row r="254" spans="1:3" x14ac:dyDescent="0.25">
      <c r="A254" s="53">
        <v>0.25566</v>
      </c>
      <c r="B254" s="53">
        <f t="shared" si="5"/>
        <v>1.02264</v>
      </c>
      <c r="C254" s="53">
        <v>4.1069699999999996</v>
      </c>
    </row>
    <row r="255" spans="1:3" x14ac:dyDescent="0.25">
      <c r="A255" s="53">
        <v>0.25666299999999997</v>
      </c>
      <c r="B255" s="53">
        <f t="shared" si="5"/>
        <v>1.0266519999999999</v>
      </c>
      <c r="C255" s="53">
        <v>4.10473</v>
      </c>
    </row>
    <row r="256" spans="1:3" x14ac:dyDescent="0.25">
      <c r="A256" s="53">
        <v>0.25766499999999998</v>
      </c>
      <c r="B256" s="53">
        <f t="shared" si="5"/>
        <v>1.0306599999999999</v>
      </c>
      <c r="C256" s="53">
        <v>4.1024900000000004</v>
      </c>
    </row>
    <row r="257" spans="1:3" x14ac:dyDescent="0.25">
      <c r="A257" s="53">
        <v>0.25866699999999998</v>
      </c>
      <c r="B257" s="53">
        <f t="shared" si="5"/>
        <v>1.0346679999999999</v>
      </c>
      <c r="C257" s="53">
        <v>4.10025</v>
      </c>
    </row>
    <row r="258" spans="1:3" x14ac:dyDescent="0.25">
      <c r="A258" s="53">
        <v>0.25967000000000001</v>
      </c>
      <c r="B258" s="53">
        <f t="shared" si="5"/>
        <v>1.03868</v>
      </c>
      <c r="C258" s="53">
        <v>4.09802</v>
      </c>
    </row>
    <row r="259" spans="1:3" x14ac:dyDescent="0.25">
      <c r="A259" s="53">
        <v>0.26067200000000001</v>
      </c>
      <c r="B259" s="53">
        <f t="shared" si="5"/>
        <v>1.0426880000000001</v>
      </c>
      <c r="C259" s="53">
        <v>4.0957800000000004</v>
      </c>
    </row>
    <row r="260" spans="1:3" x14ac:dyDescent="0.25">
      <c r="A260" s="53">
        <v>0.26167499999999999</v>
      </c>
      <c r="B260" s="53">
        <f t="shared" si="5"/>
        <v>1.0467</v>
      </c>
      <c r="C260" s="53">
        <v>4.0935499999999996</v>
      </c>
    </row>
    <row r="261" spans="1:3" x14ac:dyDescent="0.25">
      <c r="A261" s="53">
        <v>0.26267699999999999</v>
      </c>
      <c r="B261" s="53">
        <f t="shared" ref="B261:B324" si="6">A261*4</f>
        <v>1.050708</v>
      </c>
      <c r="C261" s="53">
        <v>4.0913199999999996</v>
      </c>
    </row>
    <row r="262" spans="1:3" x14ac:dyDescent="0.25">
      <c r="A262" s="53">
        <v>0.26368000000000003</v>
      </c>
      <c r="B262" s="53">
        <f t="shared" si="6"/>
        <v>1.0547200000000001</v>
      </c>
      <c r="C262" s="53">
        <v>4.08908</v>
      </c>
    </row>
    <row r="263" spans="1:3" x14ac:dyDescent="0.25">
      <c r="A263" s="53">
        <v>0.264683</v>
      </c>
      <c r="B263" s="53">
        <f t="shared" si="6"/>
        <v>1.058732</v>
      </c>
      <c r="C263" s="53">
        <v>4.0868500000000001</v>
      </c>
    </row>
    <row r="264" spans="1:3" x14ac:dyDescent="0.25">
      <c r="A264" s="53">
        <v>0.265685</v>
      </c>
      <c r="B264" s="53">
        <f t="shared" si="6"/>
        <v>1.06274</v>
      </c>
      <c r="C264" s="53">
        <v>4.0846200000000001</v>
      </c>
    </row>
    <row r="265" spans="1:3" x14ac:dyDescent="0.25">
      <c r="A265" s="53">
        <v>0.26668799999999998</v>
      </c>
      <c r="B265" s="53">
        <f t="shared" si="6"/>
        <v>1.0667519999999999</v>
      </c>
      <c r="C265" s="53">
        <v>4.0823900000000002</v>
      </c>
    </row>
    <row r="266" spans="1:3" x14ac:dyDescent="0.25">
      <c r="A266" s="53">
        <v>0.26768999999999998</v>
      </c>
      <c r="B266" s="53">
        <f t="shared" si="6"/>
        <v>1.0707599999999999</v>
      </c>
      <c r="C266" s="53">
        <v>4.0801600000000002</v>
      </c>
    </row>
    <row r="267" spans="1:3" x14ac:dyDescent="0.25">
      <c r="A267" s="53">
        <v>0.26869300000000002</v>
      </c>
      <c r="B267" s="53">
        <f t="shared" si="6"/>
        <v>1.0747720000000001</v>
      </c>
      <c r="C267" s="53">
        <v>4.0779300000000003</v>
      </c>
    </row>
    <row r="268" spans="1:3" x14ac:dyDescent="0.25">
      <c r="A268" s="53">
        <v>0.26969599999999999</v>
      </c>
      <c r="B268" s="53">
        <f t="shared" si="6"/>
        <v>1.078784</v>
      </c>
      <c r="C268" s="53">
        <v>4.0757000000000003</v>
      </c>
    </row>
    <row r="269" spans="1:3" x14ac:dyDescent="0.25">
      <c r="A269" s="53">
        <v>0.27069799999999999</v>
      </c>
      <c r="B269" s="53">
        <f t="shared" si="6"/>
        <v>1.082792</v>
      </c>
      <c r="C269" s="53">
        <v>4.07348</v>
      </c>
    </row>
    <row r="270" spans="1:3" x14ac:dyDescent="0.25">
      <c r="A270" s="53">
        <v>0.27170100000000003</v>
      </c>
      <c r="B270" s="53">
        <f t="shared" si="6"/>
        <v>1.0868040000000001</v>
      </c>
      <c r="C270" s="53">
        <v>4.07125</v>
      </c>
    </row>
    <row r="271" spans="1:3" x14ac:dyDescent="0.25">
      <c r="A271" s="53">
        <v>0.272704</v>
      </c>
      <c r="B271" s="53">
        <f t="shared" si="6"/>
        <v>1.090816</v>
      </c>
      <c r="C271" s="53">
        <v>4.0690299999999997</v>
      </c>
    </row>
    <row r="272" spans="1:3" x14ac:dyDescent="0.25">
      <c r="A272" s="53">
        <v>0.273706</v>
      </c>
      <c r="B272" s="53">
        <f t="shared" si="6"/>
        <v>1.094824</v>
      </c>
      <c r="C272" s="53">
        <v>4.0668100000000003</v>
      </c>
    </row>
    <row r="273" spans="1:3" x14ac:dyDescent="0.25">
      <c r="A273" s="53">
        <v>0.27470800000000001</v>
      </c>
      <c r="B273" s="53">
        <f t="shared" si="6"/>
        <v>1.098832</v>
      </c>
      <c r="C273" s="53">
        <v>4.0646199999999997</v>
      </c>
    </row>
    <row r="274" spans="1:3" x14ac:dyDescent="0.25">
      <c r="A274" s="53">
        <v>0.27571000000000001</v>
      </c>
      <c r="B274" s="53">
        <f t="shared" si="6"/>
        <v>1.10284</v>
      </c>
      <c r="C274" s="53">
        <v>4.06243</v>
      </c>
    </row>
    <row r="275" spans="1:3" x14ac:dyDescent="0.25">
      <c r="A275" s="53">
        <v>0.27671099999999998</v>
      </c>
      <c r="B275" s="53">
        <f t="shared" si="6"/>
        <v>1.1068439999999999</v>
      </c>
      <c r="C275" s="53">
        <v>4.0602299999999998</v>
      </c>
    </row>
    <row r="276" spans="1:3" x14ac:dyDescent="0.25">
      <c r="A276" s="53">
        <v>0.27771299999999999</v>
      </c>
      <c r="B276" s="53">
        <f t="shared" si="6"/>
        <v>1.110852</v>
      </c>
      <c r="C276" s="53">
        <v>4.0580400000000001</v>
      </c>
    </row>
    <row r="277" spans="1:3" x14ac:dyDescent="0.25">
      <c r="A277" s="53">
        <v>0.27871499999999999</v>
      </c>
      <c r="B277" s="53">
        <f t="shared" si="6"/>
        <v>1.11486</v>
      </c>
      <c r="C277" s="53">
        <v>4.0558500000000004</v>
      </c>
    </row>
    <row r="278" spans="1:3" x14ac:dyDescent="0.25">
      <c r="A278" s="53">
        <v>0.27971699999999999</v>
      </c>
      <c r="B278" s="53">
        <f t="shared" si="6"/>
        <v>1.118868</v>
      </c>
      <c r="C278" s="53">
        <v>4.0536599999999998</v>
      </c>
    </row>
    <row r="279" spans="1:3" x14ac:dyDescent="0.25">
      <c r="A279" s="53">
        <v>0.280719</v>
      </c>
      <c r="B279" s="53">
        <f t="shared" si="6"/>
        <v>1.122876</v>
      </c>
      <c r="C279" s="53">
        <v>4.0514700000000001</v>
      </c>
    </row>
    <row r="280" spans="1:3" x14ac:dyDescent="0.25">
      <c r="A280" s="53">
        <v>0.28172000000000003</v>
      </c>
      <c r="B280" s="53">
        <f t="shared" si="6"/>
        <v>1.1268800000000001</v>
      </c>
      <c r="C280" s="53">
        <v>4.0492900000000001</v>
      </c>
    </row>
    <row r="281" spans="1:3" x14ac:dyDescent="0.25">
      <c r="A281" s="53">
        <v>0.28272199999999997</v>
      </c>
      <c r="B281" s="53">
        <f t="shared" si="6"/>
        <v>1.1308879999999999</v>
      </c>
      <c r="C281" s="53">
        <v>4.0471000000000004</v>
      </c>
    </row>
    <row r="282" spans="1:3" x14ac:dyDescent="0.25">
      <c r="A282" s="53">
        <v>0.28372399999999998</v>
      </c>
      <c r="B282" s="53">
        <f t="shared" si="6"/>
        <v>1.1348959999999999</v>
      </c>
      <c r="C282" s="53">
        <v>4.0449099999999998</v>
      </c>
    </row>
    <row r="283" spans="1:3" x14ac:dyDescent="0.25">
      <c r="A283" s="53">
        <v>0.28472599999999998</v>
      </c>
      <c r="B283" s="53">
        <f t="shared" si="6"/>
        <v>1.1389039999999999</v>
      </c>
      <c r="C283" s="53">
        <v>4.0427299999999997</v>
      </c>
    </row>
    <row r="284" spans="1:3" x14ac:dyDescent="0.25">
      <c r="A284" s="53">
        <v>0.28572799999999998</v>
      </c>
      <c r="B284" s="53">
        <f t="shared" si="6"/>
        <v>1.1429119999999999</v>
      </c>
      <c r="C284" s="53">
        <v>4.04054</v>
      </c>
    </row>
    <row r="285" spans="1:3" x14ac:dyDescent="0.25">
      <c r="A285" s="53">
        <v>0.28672999999999998</v>
      </c>
      <c r="B285" s="53">
        <f t="shared" si="6"/>
        <v>1.1469199999999999</v>
      </c>
      <c r="C285" s="53">
        <v>4.0383599999999999</v>
      </c>
    </row>
    <row r="286" spans="1:3" x14ac:dyDescent="0.25">
      <c r="A286" s="53">
        <v>0.28773199999999999</v>
      </c>
      <c r="B286" s="53">
        <f t="shared" si="6"/>
        <v>1.150928</v>
      </c>
      <c r="C286" s="53">
        <v>4.0361799999999999</v>
      </c>
    </row>
    <row r="287" spans="1:3" x14ac:dyDescent="0.25">
      <c r="A287" s="53">
        <v>0.28873399999999999</v>
      </c>
      <c r="B287" s="53">
        <f t="shared" si="6"/>
        <v>1.154936</v>
      </c>
      <c r="C287" s="53">
        <v>4.0339900000000002</v>
      </c>
    </row>
    <row r="288" spans="1:3" x14ac:dyDescent="0.25">
      <c r="A288" s="53">
        <v>0.28973599999999999</v>
      </c>
      <c r="B288" s="53">
        <f t="shared" si="6"/>
        <v>1.158944</v>
      </c>
      <c r="C288" s="53">
        <v>4.0318100000000001</v>
      </c>
    </row>
    <row r="289" spans="1:3" x14ac:dyDescent="0.25">
      <c r="A289" s="53">
        <v>0.290738</v>
      </c>
      <c r="B289" s="53">
        <f t="shared" si="6"/>
        <v>1.162952</v>
      </c>
      <c r="C289" s="53">
        <v>4.02963</v>
      </c>
    </row>
    <row r="290" spans="1:3" x14ac:dyDescent="0.25">
      <c r="A290" s="53">
        <v>0.29174</v>
      </c>
      <c r="B290" s="53">
        <f t="shared" si="6"/>
        <v>1.16696</v>
      </c>
      <c r="C290" s="53">
        <v>4.02745</v>
      </c>
    </row>
    <row r="291" spans="1:3" x14ac:dyDescent="0.25">
      <c r="A291" s="53">
        <v>0.292742</v>
      </c>
      <c r="B291" s="53">
        <f t="shared" si="6"/>
        <v>1.170968</v>
      </c>
      <c r="C291" s="53">
        <v>4.0252699999999999</v>
      </c>
    </row>
    <row r="292" spans="1:3" x14ac:dyDescent="0.25">
      <c r="A292" s="53">
        <v>0.29374400000000001</v>
      </c>
      <c r="B292" s="53">
        <f t="shared" si="6"/>
        <v>1.174976</v>
      </c>
      <c r="C292" s="53">
        <v>4.0230899999999998</v>
      </c>
    </row>
    <row r="293" spans="1:3" x14ac:dyDescent="0.25">
      <c r="A293" s="53">
        <v>0.29474600000000001</v>
      </c>
      <c r="B293" s="53">
        <f t="shared" si="6"/>
        <v>1.178984</v>
      </c>
      <c r="C293" s="53">
        <v>4.0209200000000003</v>
      </c>
    </row>
    <row r="294" spans="1:3" x14ac:dyDescent="0.25">
      <c r="A294" s="53">
        <v>0.29574800000000001</v>
      </c>
      <c r="B294" s="53">
        <f t="shared" si="6"/>
        <v>1.182992</v>
      </c>
      <c r="C294" s="53">
        <v>4.0187400000000002</v>
      </c>
    </row>
    <row r="295" spans="1:3" x14ac:dyDescent="0.25">
      <c r="A295" s="53">
        <v>0.29675000000000001</v>
      </c>
      <c r="B295" s="53">
        <f t="shared" si="6"/>
        <v>1.1870000000000001</v>
      </c>
      <c r="C295" s="53">
        <v>4.0165600000000001</v>
      </c>
    </row>
    <row r="296" spans="1:3" x14ac:dyDescent="0.25">
      <c r="A296" s="53">
        <v>0.29775200000000002</v>
      </c>
      <c r="B296" s="53">
        <f t="shared" si="6"/>
        <v>1.1910080000000001</v>
      </c>
      <c r="C296" s="53">
        <v>4.0143899999999997</v>
      </c>
    </row>
    <row r="297" spans="1:3" x14ac:dyDescent="0.25">
      <c r="A297" s="53">
        <v>0.29875400000000002</v>
      </c>
      <c r="B297" s="53">
        <f t="shared" si="6"/>
        <v>1.1950160000000001</v>
      </c>
      <c r="C297" s="53">
        <v>4.0122099999999996</v>
      </c>
    </row>
    <row r="298" spans="1:3" x14ac:dyDescent="0.25">
      <c r="A298" s="53">
        <v>0.29975600000000002</v>
      </c>
      <c r="B298" s="53">
        <f t="shared" si="6"/>
        <v>1.1990240000000001</v>
      </c>
      <c r="C298" s="53">
        <v>4.01004</v>
      </c>
    </row>
    <row r="299" spans="1:3" x14ac:dyDescent="0.25">
      <c r="A299" s="53">
        <v>0.300759</v>
      </c>
      <c r="B299" s="53">
        <f t="shared" si="6"/>
        <v>1.203036</v>
      </c>
      <c r="C299" s="53">
        <v>4.0078699999999996</v>
      </c>
    </row>
    <row r="300" spans="1:3" x14ac:dyDescent="0.25">
      <c r="A300" s="53">
        <v>0.301761</v>
      </c>
      <c r="B300" s="53">
        <f t="shared" si="6"/>
        <v>1.207044</v>
      </c>
      <c r="C300" s="53">
        <v>4.0056900000000004</v>
      </c>
    </row>
    <row r="301" spans="1:3" x14ac:dyDescent="0.25">
      <c r="A301" s="53">
        <v>0.302763</v>
      </c>
      <c r="B301" s="53">
        <f t="shared" si="6"/>
        <v>1.211052</v>
      </c>
      <c r="C301" s="53">
        <v>4.00352</v>
      </c>
    </row>
    <row r="302" spans="1:3" x14ac:dyDescent="0.25">
      <c r="A302" s="53">
        <v>0.30376500000000001</v>
      </c>
      <c r="B302" s="53">
        <f t="shared" si="6"/>
        <v>1.21506</v>
      </c>
      <c r="C302" s="53">
        <v>4.0013500000000004</v>
      </c>
    </row>
    <row r="303" spans="1:3" x14ac:dyDescent="0.25">
      <c r="A303" s="53">
        <v>0.30476700000000001</v>
      </c>
      <c r="B303" s="53">
        <f t="shared" si="6"/>
        <v>1.219068</v>
      </c>
      <c r="C303" s="53">
        <v>3.99918</v>
      </c>
    </row>
    <row r="304" spans="1:3" x14ac:dyDescent="0.25">
      <c r="A304" s="53">
        <v>0.30576999999999999</v>
      </c>
      <c r="B304" s="53">
        <f t="shared" si="6"/>
        <v>1.2230799999999999</v>
      </c>
      <c r="C304" s="53">
        <v>3.99701</v>
      </c>
    </row>
    <row r="305" spans="1:3" x14ac:dyDescent="0.25">
      <c r="A305" s="53">
        <v>0.30677199999999999</v>
      </c>
      <c r="B305" s="53">
        <f t="shared" si="6"/>
        <v>1.227088</v>
      </c>
      <c r="C305" s="53">
        <v>3.9948399999999999</v>
      </c>
    </row>
    <row r="306" spans="1:3" x14ac:dyDescent="0.25">
      <c r="A306" s="53">
        <v>0.30777399999999999</v>
      </c>
      <c r="B306" s="53">
        <f t="shared" si="6"/>
        <v>1.231096</v>
      </c>
      <c r="C306" s="53">
        <v>3.9926699999999999</v>
      </c>
    </row>
    <row r="307" spans="1:3" x14ac:dyDescent="0.25">
      <c r="A307" s="53">
        <v>0.30877599999999999</v>
      </c>
      <c r="B307" s="53">
        <f t="shared" si="6"/>
        <v>1.235104</v>
      </c>
      <c r="C307" s="53">
        <v>3.99051</v>
      </c>
    </row>
    <row r="308" spans="1:3" x14ac:dyDescent="0.25">
      <c r="A308" s="53">
        <v>0.30977900000000003</v>
      </c>
      <c r="B308" s="53">
        <f t="shared" si="6"/>
        <v>1.2391160000000001</v>
      </c>
      <c r="C308" s="53">
        <v>3.98834</v>
      </c>
    </row>
    <row r="309" spans="1:3" x14ac:dyDescent="0.25">
      <c r="A309" s="53">
        <v>0.31078099999999997</v>
      </c>
      <c r="B309" s="53">
        <f t="shared" si="6"/>
        <v>1.2431239999999999</v>
      </c>
      <c r="C309" s="53">
        <v>3.98617</v>
      </c>
    </row>
    <row r="310" spans="1:3" x14ac:dyDescent="0.25">
      <c r="A310" s="53">
        <v>0.31178299999999998</v>
      </c>
      <c r="B310" s="53">
        <f t="shared" si="6"/>
        <v>1.2471319999999999</v>
      </c>
      <c r="C310" s="53">
        <v>3.9840100000000001</v>
      </c>
    </row>
    <row r="311" spans="1:3" x14ac:dyDescent="0.25">
      <c r="A311" s="53">
        <v>0.31278499999999998</v>
      </c>
      <c r="B311" s="53">
        <f t="shared" si="6"/>
        <v>1.2511399999999999</v>
      </c>
      <c r="C311" s="53">
        <v>3.98184</v>
      </c>
    </row>
    <row r="312" spans="1:3" x14ac:dyDescent="0.25">
      <c r="A312" s="53">
        <v>0.31378800000000001</v>
      </c>
      <c r="B312" s="53">
        <f t="shared" si="6"/>
        <v>1.255152</v>
      </c>
      <c r="C312" s="53">
        <v>3.9796800000000001</v>
      </c>
    </row>
    <row r="313" spans="1:3" x14ac:dyDescent="0.25">
      <c r="A313" s="53">
        <v>0.31479000000000001</v>
      </c>
      <c r="B313" s="53">
        <f t="shared" si="6"/>
        <v>1.2591600000000001</v>
      </c>
      <c r="C313" s="53">
        <v>3.9775100000000001</v>
      </c>
    </row>
    <row r="314" spans="1:3" x14ac:dyDescent="0.25">
      <c r="A314" s="53">
        <v>0.31579299999999999</v>
      </c>
      <c r="B314" s="53">
        <f t="shared" si="6"/>
        <v>1.263172</v>
      </c>
      <c r="C314" s="53">
        <v>3.9753500000000002</v>
      </c>
    </row>
    <row r="315" spans="1:3" x14ac:dyDescent="0.25">
      <c r="A315" s="53">
        <v>0.31679499999999999</v>
      </c>
      <c r="B315" s="53">
        <f t="shared" si="6"/>
        <v>1.26718</v>
      </c>
      <c r="C315" s="53">
        <v>3.9731900000000002</v>
      </c>
    </row>
    <row r="316" spans="1:3" x14ac:dyDescent="0.25">
      <c r="A316" s="53">
        <v>0.317797</v>
      </c>
      <c r="B316" s="53">
        <f t="shared" si="6"/>
        <v>1.271188</v>
      </c>
      <c r="C316" s="53">
        <v>3.9710299999999998</v>
      </c>
    </row>
    <row r="317" spans="1:3" x14ac:dyDescent="0.25">
      <c r="A317" s="53">
        <v>0.31879999999999997</v>
      </c>
      <c r="B317" s="53">
        <f t="shared" si="6"/>
        <v>1.2751999999999999</v>
      </c>
      <c r="C317" s="53">
        <v>3.9688699999999999</v>
      </c>
    </row>
    <row r="318" spans="1:3" x14ac:dyDescent="0.25">
      <c r="A318" s="53">
        <v>0.31980199999999998</v>
      </c>
      <c r="B318" s="53">
        <f t="shared" si="6"/>
        <v>1.2792079999999999</v>
      </c>
      <c r="C318" s="53">
        <v>3.96671</v>
      </c>
    </row>
    <row r="319" spans="1:3" x14ac:dyDescent="0.25">
      <c r="A319" s="53">
        <v>0.32080500000000001</v>
      </c>
      <c r="B319" s="53">
        <f t="shared" si="6"/>
        <v>1.28322</v>
      </c>
      <c r="C319" s="53">
        <v>3.96455</v>
      </c>
    </row>
    <row r="320" spans="1:3" x14ac:dyDescent="0.25">
      <c r="A320" s="53">
        <v>0.32180700000000001</v>
      </c>
      <c r="B320" s="53">
        <f t="shared" si="6"/>
        <v>1.287228</v>
      </c>
      <c r="C320" s="53">
        <v>3.9623900000000001</v>
      </c>
    </row>
    <row r="321" spans="1:3" x14ac:dyDescent="0.25">
      <c r="A321" s="53">
        <v>0.32280900000000001</v>
      </c>
      <c r="B321" s="53">
        <f t="shared" si="6"/>
        <v>1.2912360000000001</v>
      </c>
      <c r="C321" s="53">
        <v>3.9602300000000001</v>
      </c>
    </row>
    <row r="322" spans="1:3" x14ac:dyDescent="0.25">
      <c r="A322" s="53">
        <v>0.32381199999999999</v>
      </c>
      <c r="B322" s="53">
        <f t="shared" si="6"/>
        <v>1.295248</v>
      </c>
      <c r="C322" s="53">
        <v>3.9580700000000002</v>
      </c>
    </row>
    <row r="323" spans="1:3" x14ac:dyDescent="0.25">
      <c r="A323" s="53">
        <v>0.32481399999999999</v>
      </c>
      <c r="B323" s="53">
        <f t="shared" si="6"/>
        <v>1.299256</v>
      </c>
      <c r="C323" s="53">
        <v>3.9559099999999998</v>
      </c>
    </row>
    <row r="324" spans="1:3" x14ac:dyDescent="0.25">
      <c r="A324" s="53">
        <v>0.32581700000000002</v>
      </c>
      <c r="B324" s="53">
        <f t="shared" si="6"/>
        <v>1.3032680000000001</v>
      </c>
      <c r="C324" s="53">
        <v>3.9537599999999999</v>
      </c>
    </row>
    <row r="325" spans="1:3" x14ac:dyDescent="0.25">
      <c r="A325" s="53">
        <v>0.32681900000000003</v>
      </c>
      <c r="B325" s="53">
        <f t="shared" ref="B325:B388" si="7">A325*4</f>
        <v>1.3072760000000001</v>
      </c>
      <c r="C325" s="53">
        <v>3.9516</v>
      </c>
    </row>
    <row r="326" spans="1:3" x14ac:dyDescent="0.25">
      <c r="A326" s="53">
        <v>0.327822</v>
      </c>
      <c r="B326" s="53">
        <f t="shared" si="7"/>
        <v>1.311288</v>
      </c>
      <c r="C326" s="53">
        <v>3.9494400000000001</v>
      </c>
    </row>
    <row r="327" spans="1:3" x14ac:dyDescent="0.25">
      <c r="A327" s="53">
        <v>0.32882400000000001</v>
      </c>
      <c r="B327" s="53">
        <f t="shared" si="7"/>
        <v>1.315296</v>
      </c>
      <c r="C327" s="53">
        <v>3.9472900000000002</v>
      </c>
    </row>
    <row r="328" spans="1:3" x14ac:dyDescent="0.25">
      <c r="A328" s="53">
        <v>0.32982699999999998</v>
      </c>
      <c r="B328" s="53">
        <f t="shared" si="7"/>
        <v>1.3193079999999999</v>
      </c>
      <c r="C328" s="53">
        <v>3.9451299999999998</v>
      </c>
    </row>
    <row r="329" spans="1:3" x14ac:dyDescent="0.25">
      <c r="A329" s="53">
        <v>0.33083000000000001</v>
      </c>
      <c r="B329" s="53">
        <f t="shared" si="7"/>
        <v>1.3233200000000001</v>
      </c>
      <c r="C329" s="53">
        <v>3.9429799999999999</v>
      </c>
    </row>
    <row r="330" spans="1:3" x14ac:dyDescent="0.25">
      <c r="A330" s="53">
        <v>0.33183200000000002</v>
      </c>
      <c r="B330" s="53">
        <f t="shared" si="7"/>
        <v>1.3273280000000001</v>
      </c>
      <c r="C330" s="53">
        <v>3.9408300000000001</v>
      </c>
    </row>
    <row r="331" spans="1:3" x14ac:dyDescent="0.25">
      <c r="A331" s="53">
        <v>0.33283499999999999</v>
      </c>
      <c r="B331" s="53">
        <f t="shared" si="7"/>
        <v>1.33134</v>
      </c>
      <c r="C331" s="53">
        <v>3.9386700000000001</v>
      </c>
    </row>
    <row r="332" spans="1:3" x14ac:dyDescent="0.25">
      <c r="A332" s="53">
        <v>0.33383699999999999</v>
      </c>
      <c r="B332" s="53">
        <f t="shared" si="7"/>
        <v>1.335348</v>
      </c>
      <c r="C332" s="53">
        <v>3.9365199999999998</v>
      </c>
    </row>
    <row r="333" spans="1:3" x14ac:dyDescent="0.25">
      <c r="A333" s="53">
        <v>0.33484000000000003</v>
      </c>
      <c r="B333" s="53">
        <f t="shared" si="7"/>
        <v>1.3393600000000001</v>
      </c>
      <c r="C333" s="53">
        <v>3.9343699999999999</v>
      </c>
    </row>
    <row r="334" spans="1:3" x14ac:dyDescent="0.25">
      <c r="A334" s="53">
        <v>0.33584199999999997</v>
      </c>
      <c r="B334" s="53">
        <f t="shared" si="7"/>
        <v>1.3433679999999999</v>
      </c>
      <c r="C334" s="53">
        <v>3.93222</v>
      </c>
    </row>
    <row r="335" spans="1:3" x14ac:dyDescent="0.25">
      <c r="A335" s="53">
        <v>0.33684500000000001</v>
      </c>
      <c r="B335" s="53">
        <f t="shared" si="7"/>
        <v>1.34738</v>
      </c>
      <c r="C335" s="53">
        <v>3.9300700000000002</v>
      </c>
    </row>
    <row r="336" spans="1:3" x14ac:dyDescent="0.25">
      <c r="A336" s="53">
        <v>0.33784799999999998</v>
      </c>
      <c r="B336" s="53">
        <f t="shared" si="7"/>
        <v>1.3513919999999999</v>
      </c>
      <c r="C336" s="53">
        <v>3.9279199999999999</v>
      </c>
    </row>
    <row r="337" spans="1:3" x14ac:dyDescent="0.25">
      <c r="A337" s="53">
        <v>0.33884999999999998</v>
      </c>
      <c r="B337" s="53">
        <f t="shared" si="7"/>
        <v>1.3553999999999999</v>
      </c>
      <c r="C337" s="53">
        <v>3.92577</v>
      </c>
    </row>
    <row r="338" spans="1:3" x14ac:dyDescent="0.25">
      <c r="A338" s="53">
        <v>0.33985300000000002</v>
      </c>
      <c r="B338" s="53">
        <f t="shared" si="7"/>
        <v>1.3594120000000001</v>
      </c>
      <c r="C338" s="53">
        <v>3.9236200000000001</v>
      </c>
    </row>
    <row r="339" spans="1:3" x14ac:dyDescent="0.25">
      <c r="A339" s="53">
        <v>0.34085599999999999</v>
      </c>
      <c r="B339" s="53">
        <f t="shared" si="7"/>
        <v>1.363424</v>
      </c>
      <c r="C339" s="53">
        <v>3.9214699999999998</v>
      </c>
    </row>
    <row r="340" spans="1:3" x14ac:dyDescent="0.25">
      <c r="A340" s="53">
        <v>0.341858</v>
      </c>
      <c r="B340" s="53">
        <f t="shared" si="7"/>
        <v>1.367432</v>
      </c>
      <c r="C340" s="53">
        <v>3.91933</v>
      </c>
    </row>
    <row r="341" spans="1:3" x14ac:dyDescent="0.25">
      <c r="A341" s="53">
        <v>0.34286100000000003</v>
      </c>
      <c r="B341" s="53">
        <f t="shared" si="7"/>
        <v>1.3714440000000001</v>
      </c>
      <c r="C341" s="53">
        <v>3.9171800000000001</v>
      </c>
    </row>
    <row r="342" spans="1:3" x14ac:dyDescent="0.25">
      <c r="A342" s="53">
        <v>0.343864</v>
      </c>
      <c r="B342" s="53">
        <f t="shared" si="7"/>
        <v>1.375456</v>
      </c>
      <c r="C342" s="53">
        <v>3.9150299999999998</v>
      </c>
    </row>
    <row r="343" spans="1:3" x14ac:dyDescent="0.25">
      <c r="A343" s="53">
        <v>0.34486699999999998</v>
      </c>
      <c r="B343" s="53">
        <f t="shared" si="7"/>
        <v>1.3794679999999999</v>
      </c>
      <c r="C343" s="53">
        <v>3.91289</v>
      </c>
    </row>
    <row r="344" spans="1:3" x14ac:dyDescent="0.25">
      <c r="A344" s="53">
        <v>0.34586899999999998</v>
      </c>
      <c r="B344" s="53">
        <f t="shared" si="7"/>
        <v>1.3834759999999999</v>
      </c>
      <c r="C344" s="53">
        <v>3.9107400000000001</v>
      </c>
    </row>
    <row r="345" spans="1:3" x14ac:dyDescent="0.25">
      <c r="A345" s="53">
        <v>0.34687200000000001</v>
      </c>
      <c r="B345" s="53">
        <f t="shared" si="7"/>
        <v>1.3874880000000001</v>
      </c>
      <c r="C345" s="53">
        <v>3.9085999999999999</v>
      </c>
    </row>
    <row r="346" spans="1:3" x14ac:dyDescent="0.25">
      <c r="A346" s="53">
        <v>0.34787499999999999</v>
      </c>
      <c r="B346" s="53">
        <f t="shared" si="7"/>
        <v>1.3915</v>
      </c>
      <c r="C346" s="53">
        <v>3.90645</v>
      </c>
    </row>
    <row r="347" spans="1:3" x14ac:dyDescent="0.25">
      <c r="A347" s="53">
        <v>0.34887699999999999</v>
      </c>
      <c r="B347" s="53">
        <f t="shared" si="7"/>
        <v>1.395508</v>
      </c>
      <c r="C347" s="53">
        <v>3.9043100000000002</v>
      </c>
    </row>
    <row r="348" spans="1:3" x14ac:dyDescent="0.25">
      <c r="A348" s="53">
        <v>0.34988000000000002</v>
      </c>
      <c r="B348" s="53">
        <f t="shared" si="7"/>
        <v>1.3995200000000001</v>
      </c>
      <c r="C348" s="53">
        <v>3.9021599999999999</v>
      </c>
    </row>
    <row r="349" spans="1:3" x14ac:dyDescent="0.25">
      <c r="A349" s="53">
        <v>0.350883</v>
      </c>
      <c r="B349" s="53">
        <f t="shared" si="7"/>
        <v>1.403532</v>
      </c>
      <c r="C349" s="53">
        <v>3.90002</v>
      </c>
    </row>
    <row r="350" spans="1:3" x14ac:dyDescent="0.25">
      <c r="A350" s="53">
        <v>0.35188599999999998</v>
      </c>
      <c r="B350" s="53">
        <f t="shared" si="7"/>
        <v>1.4075439999999999</v>
      </c>
      <c r="C350" s="53">
        <v>3.8978799999999998</v>
      </c>
    </row>
    <row r="351" spans="1:3" x14ac:dyDescent="0.25">
      <c r="A351" s="53">
        <v>0.35288900000000001</v>
      </c>
      <c r="B351" s="53">
        <f t="shared" si="7"/>
        <v>1.411556</v>
      </c>
      <c r="C351" s="53">
        <v>3.89574</v>
      </c>
    </row>
    <row r="352" spans="1:3" x14ac:dyDescent="0.25">
      <c r="A352" s="53">
        <v>0.35389100000000001</v>
      </c>
      <c r="B352" s="53">
        <f t="shared" si="7"/>
        <v>1.415564</v>
      </c>
      <c r="C352" s="53">
        <v>3.8936000000000002</v>
      </c>
    </row>
    <row r="353" spans="1:3" x14ac:dyDescent="0.25">
      <c r="A353" s="53">
        <v>0.35489399999999999</v>
      </c>
      <c r="B353" s="53">
        <f t="shared" si="7"/>
        <v>1.4195759999999999</v>
      </c>
      <c r="C353" s="53">
        <v>3.8914599999999999</v>
      </c>
    </row>
    <row r="354" spans="1:3" x14ac:dyDescent="0.25">
      <c r="A354" s="53">
        <v>0.35589700000000002</v>
      </c>
      <c r="B354" s="53">
        <f t="shared" si="7"/>
        <v>1.4235880000000001</v>
      </c>
      <c r="C354" s="53">
        <v>3.8893200000000001</v>
      </c>
    </row>
    <row r="355" spans="1:3" x14ac:dyDescent="0.25">
      <c r="A355" s="53">
        <v>0.3569</v>
      </c>
      <c r="B355" s="53">
        <f t="shared" si="7"/>
        <v>1.4276</v>
      </c>
      <c r="C355" s="53">
        <v>3.8871799999999999</v>
      </c>
    </row>
    <row r="356" spans="1:3" x14ac:dyDescent="0.25">
      <c r="A356" s="53">
        <v>0.35790300000000003</v>
      </c>
      <c r="B356" s="53">
        <f t="shared" si="7"/>
        <v>1.4316120000000001</v>
      </c>
      <c r="C356" s="53">
        <v>3.88504</v>
      </c>
    </row>
    <row r="357" spans="1:3" x14ac:dyDescent="0.25">
      <c r="A357" s="53">
        <v>0.358906</v>
      </c>
      <c r="B357" s="53">
        <f t="shared" si="7"/>
        <v>1.435624</v>
      </c>
      <c r="C357" s="53">
        <v>3.8828999999999998</v>
      </c>
    </row>
    <row r="358" spans="1:3" x14ac:dyDescent="0.25">
      <c r="A358" s="53">
        <v>0.35990800000000001</v>
      </c>
      <c r="B358" s="53">
        <f t="shared" si="7"/>
        <v>1.439632</v>
      </c>
      <c r="C358" s="53">
        <v>3.88076</v>
      </c>
    </row>
    <row r="359" spans="1:3" x14ac:dyDescent="0.25">
      <c r="A359" s="53">
        <v>0.36091099999999998</v>
      </c>
      <c r="B359" s="53">
        <f t="shared" si="7"/>
        <v>1.4436439999999999</v>
      </c>
      <c r="C359" s="53">
        <v>3.8786200000000002</v>
      </c>
    </row>
    <row r="360" spans="1:3" x14ac:dyDescent="0.25">
      <c r="A360" s="53">
        <v>0.36191400000000001</v>
      </c>
      <c r="B360" s="53">
        <f t="shared" si="7"/>
        <v>1.4476560000000001</v>
      </c>
      <c r="C360" s="53">
        <v>3.8764799999999999</v>
      </c>
    </row>
    <row r="361" spans="1:3" x14ac:dyDescent="0.25">
      <c r="A361" s="53">
        <v>0.36291699999999999</v>
      </c>
      <c r="B361" s="53">
        <f t="shared" si="7"/>
        <v>1.451668</v>
      </c>
      <c r="C361" s="53">
        <v>3.8743500000000002</v>
      </c>
    </row>
    <row r="362" spans="1:3" x14ac:dyDescent="0.25">
      <c r="A362" s="53">
        <v>0.36392000000000002</v>
      </c>
      <c r="B362" s="53">
        <f t="shared" si="7"/>
        <v>1.4556800000000001</v>
      </c>
      <c r="C362" s="53">
        <v>3.8722099999999999</v>
      </c>
    </row>
    <row r="363" spans="1:3" x14ac:dyDescent="0.25">
      <c r="A363" s="53">
        <v>0.364923</v>
      </c>
      <c r="B363" s="53">
        <f t="shared" si="7"/>
        <v>1.459692</v>
      </c>
      <c r="C363" s="53">
        <v>3.8700700000000001</v>
      </c>
    </row>
    <row r="364" spans="1:3" x14ac:dyDescent="0.25">
      <c r="A364" s="53">
        <v>0.36592599999999997</v>
      </c>
      <c r="B364" s="53">
        <f t="shared" si="7"/>
        <v>1.4637039999999999</v>
      </c>
      <c r="C364" s="53">
        <v>3.8679399999999999</v>
      </c>
    </row>
    <row r="365" spans="1:3" x14ac:dyDescent="0.25">
      <c r="A365" s="53">
        <v>0.36692900000000001</v>
      </c>
      <c r="B365" s="53">
        <f t="shared" si="7"/>
        <v>1.467716</v>
      </c>
      <c r="C365" s="53">
        <v>3.8658000000000001</v>
      </c>
    </row>
    <row r="366" spans="1:3" x14ac:dyDescent="0.25">
      <c r="A366" s="53">
        <v>0.36793199999999998</v>
      </c>
      <c r="B366" s="53">
        <f t="shared" si="7"/>
        <v>1.4717279999999999</v>
      </c>
      <c r="C366" s="53">
        <v>3.8636699999999999</v>
      </c>
    </row>
    <row r="367" spans="1:3" x14ac:dyDescent="0.25">
      <c r="A367" s="53">
        <v>0.36893500000000001</v>
      </c>
      <c r="B367" s="53">
        <f t="shared" si="7"/>
        <v>1.4757400000000001</v>
      </c>
      <c r="C367" s="53">
        <v>3.8615300000000001</v>
      </c>
    </row>
    <row r="368" spans="1:3" x14ac:dyDescent="0.25">
      <c r="A368" s="53">
        <v>0.36993799999999999</v>
      </c>
      <c r="B368" s="53">
        <f t="shared" si="7"/>
        <v>1.479752</v>
      </c>
      <c r="C368" s="53">
        <v>3.8593999999999999</v>
      </c>
    </row>
    <row r="369" spans="1:3" x14ac:dyDescent="0.25">
      <c r="A369" s="53">
        <v>0.37094100000000002</v>
      </c>
      <c r="B369" s="53">
        <f t="shared" si="7"/>
        <v>1.4837640000000001</v>
      </c>
      <c r="C369" s="53">
        <v>3.8572700000000002</v>
      </c>
    </row>
    <row r="370" spans="1:3" x14ac:dyDescent="0.25">
      <c r="A370" s="53">
        <v>0.371944</v>
      </c>
      <c r="B370" s="53">
        <f t="shared" si="7"/>
        <v>1.487776</v>
      </c>
      <c r="C370" s="53">
        <v>3.8551299999999999</v>
      </c>
    </row>
    <row r="371" spans="1:3" x14ac:dyDescent="0.25">
      <c r="A371" s="53">
        <v>0.37294699999999997</v>
      </c>
      <c r="B371" s="53">
        <f t="shared" si="7"/>
        <v>1.4917879999999999</v>
      </c>
      <c r="C371" s="53">
        <v>3.8530000000000002</v>
      </c>
    </row>
    <row r="372" spans="1:3" x14ac:dyDescent="0.25">
      <c r="A372" s="53">
        <v>0.37395</v>
      </c>
      <c r="B372" s="53">
        <f t="shared" si="7"/>
        <v>1.4958</v>
      </c>
      <c r="C372" s="53">
        <v>3.85087</v>
      </c>
    </row>
    <row r="373" spans="1:3" x14ac:dyDescent="0.25">
      <c r="A373" s="53">
        <v>0.37495299999999998</v>
      </c>
      <c r="B373" s="53">
        <f t="shared" si="7"/>
        <v>1.4998119999999999</v>
      </c>
      <c r="C373" s="53">
        <v>3.8487399999999998</v>
      </c>
    </row>
    <row r="374" spans="1:3" x14ac:dyDescent="0.25">
      <c r="A374" s="53">
        <v>0.37595600000000001</v>
      </c>
      <c r="B374" s="53">
        <f t="shared" si="7"/>
        <v>1.503824</v>
      </c>
      <c r="C374" s="53">
        <v>3.8466100000000001</v>
      </c>
    </row>
    <row r="375" spans="1:3" x14ac:dyDescent="0.25">
      <c r="A375" s="53">
        <v>0.37695899999999999</v>
      </c>
      <c r="B375" s="53">
        <f t="shared" si="7"/>
        <v>1.507836</v>
      </c>
      <c r="C375" s="53">
        <v>3.8444799999999999</v>
      </c>
    </row>
    <row r="376" spans="1:3" x14ac:dyDescent="0.25">
      <c r="A376" s="53">
        <v>0.37796200000000002</v>
      </c>
      <c r="B376" s="53">
        <f t="shared" si="7"/>
        <v>1.5118480000000001</v>
      </c>
      <c r="C376" s="53">
        <v>3.8423500000000002</v>
      </c>
    </row>
    <row r="377" spans="1:3" x14ac:dyDescent="0.25">
      <c r="A377" s="53">
        <v>0.378965</v>
      </c>
      <c r="B377" s="53">
        <f t="shared" si="7"/>
        <v>1.51586</v>
      </c>
      <c r="C377" s="53">
        <v>3.84022</v>
      </c>
    </row>
    <row r="378" spans="1:3" x14ac:dyDescent="0.25">
      <c r="A378" s="53">
        <v>0.37996799999999997</v>
      </c>
      <c r="B378" s="53">
        <f t="shared" si="7"/>
        <v>1.5198719999999999</v>
      </c>
      <c r="C378" s="53">
        <v>3.8380899999999998</v>
      </c>
    </row>
    <row r="379" spans="1:3" x14ac:dyDescent="0.25">
      <c r="A379" s="53">
        <v>0.380971</v>
      </c>
      <c r="B379" s="53">
        <f t="shared" si="7"/>
        <v>1.523884</v>
      </c>
      <c r="C379" s="53">
        <v>3.83596</v>
      </c>
    </row>
    <row r="380" spans="1:3" x14ac:dyDescent="0.25">
      <c r="A380" s="53">
        <v>0.38197399999999998</v>
      </c>
      <c r="B380" s="53">
        <f t="shared" si="7"/>
        <v>1.5278959999999999</v>
      </c>
      <c r="C380" s="53">
        <v>3.8338299999999998</v>
      </c>
    </row>
    <row r="381" spans="1:3" x14ac:dyDescent="0.25">
      <c r="A381" s="53">
        <v>0.38297700000000001</v>
      </c>
      <c r="B381" s="53">
        <f t="shared" si="7"/>
        <v>1.531908</v>
      </c>
      <c r="C381" s="53">
        <v>3.8317000000000001</v>
      </c>
    </row>
    <row r="382" spans="1:3" x14ac:dyDescent="0.25">
      <c r="A382" s="53">
        <v>0.38397999999999999</v>
      </c>
      <c r="B382" s="53">
        <f t="shared" si="7"/>
        <v>1.53592</v>
      </c>
      <c r="C382" s="53">
        <v>3.8295699999999999</v>
      </c>
    </row>
    <row r="383" spans="1:3" x14ac:dyDescent="0.25">
      <c r="A383" s="53">
        <v>0.38498300000000002</v>
      </c>
      <c r="B383" s="53">
        <f t="shared" si="7"/>
        <v>1.5399320000000001</v>
      </c>
      <c r="C383" s="53">
        <v>3.8274499999999998</v>
      </c>
    </row>
    <row r="384" spans="1:3" x14ac:dyDescent="0.25">
      <c r="A384" s="53">
        <v>0.385986</v>
      </c>
      <c r="B384" s="53">
        <f t="shared" si="7"/>
        <v>1.543944</v>
      </c>
      <c r="C384" s="53">
        <v>3.8253200000000001</v>
      </c>
    </row>
    <row r="385" spans="1:3" x14ac:dyDescent="0.25">
      <c r="A385" s="53">
        <v>0.38698900000000003</v>
      </c>
      <c r="B385" s="53">
        <f t="shared" si="7"/>
        <v>1.5479560000000001</v>
      </c>
      <c r="C385" s="53">
        <v>3.8231899999999999</v>
      </c>
    </row>
    <row r="386" spans="1:3" x14ac:dyDescent="0.25">
      <c r="A386" s="53">
        <v>0.387992</v>
      </c>
      <c r="B386" s="53">
        <f t="shared" si="7"/>
        <v>1.551968</v>
      </c>
      <c r="C386" s="53">
        <v>3.8210700000000002</v>
      </c>
    </row>
    <row r="387" spans="1:3" x14ac:dyDescent="0.25">
      <c r="A387" s="53">
        <v>0.38899499999999998</v>
      </c>
      <c r="B387" s="53">
        <f t="shared" si="7"/>
        <v>1.5559799999999999</v>
      </c>
      <c r="C387" s="53">
        <v>3.81894</v>
      </c>
    </row>
    <row r="388" spans="1:3" x14ac:dyDescent="0.25">
      <c r="A388" s="53">
        <v>0.38999899999999998</v>
      </c>
      <c r="B388" s="53">
        <f t="shared" si="7"/>
        <v>1.5599959999999999</v>
      </c>
      <c r="C388" s="53">
        <v>3.8168199999999999</v>
      </c>
    </row>
    <row r="389" spans="1:3" x14ac:dyDescent="0.25">
      <c r="A389" s="53">
        <v>0.39100200000000002</v>
      </c>
      <c r="B389" s="53">
        <f t="shared" ref="B389:B452" si="8">A389*4</f>
        <v>1.5640080000000001</v>
      </c>
      <c r="C389" s="53">
        <v>3.8146900000000001</v>
      </c>
    </row>
    <row r="390" spans="1:3" x14ac:dyDescent="0.25">
      <c r="A390" s="53">
        <v>0.39200499999999999</v>
      </c>
      <c r="B390" s="53">
        <f t="shared" si="8"/>
        <v>1.56802</v>
      </c>
      <c r="C390" s="53">
        <v>3.81257</v>
      </c>
    </row>
    <row r="391" spans="1:3" x14ac:dyDescent="0.25">
      <c r="A391" s="53">
        <v>0.39300800000000002</v>
      </c>
      <c r="B391" s="53">
        <f t="shared" si="8"/>
        <v>1.5720320000000001</v>
      </c>
      <c r="C391" s="53">
        <v>3.8104399999999998</v>
      </c>
    </row>
    <row r="392" spans="1:3" x14ac:dyDescent="0.25">
      <c r="A392" s="53">
        <v>0.394011</v>
      </c>
      <c r="B392" s="53">
        <f t="shared" si="8"/>
        <v>1.576044</v>
      </c>
      <c r="C392" s="53">
        <v>3.8083200000000001</v>
      </c>
    </row>
    <row r="393" spans="1:3" x14ac:dyDescent="0.25">
      <c r="A393" s="53">
        <v>0.39501399999999998</v>
      </c>
      <c r="B393" s="53">
        <f t="shared" si="8"/>
        <v>1.5800559999999999</v>
      </c>
      <c r="C393" s="53">
        <v>3.8062</v>
      </c>
    </row>
    <row r="394" spans="1:3" x14ac:dyDescent="0.25">
      <c r="A394" s="53">
        <v>0.39601700000000001</v>
      </c>
      <c r="B394" s="53">
        <f t="shared" si="8"/>
        <v>1.584068</v>
      </c>
      <c r="C394" s="53">
        <v>3.8040699999999998</v>
      </c>
    </row>
    <row r="395" spans="1:3" x14ac:dyDescent="0.25">
      <c r="A395" s="53">
        <v>0.39702100000000001</v>
      </c>
      <c r="B395" s="53">
        <f t="shared" si="8"/>
        <v>1.5880840000000001</v>
      </c>
      <c r="C395" s="53">
        <v>3.8019500000000002</v>
      </c>
    </row>
    <row r="396" spans="1:3" x14ac:dyDescent="0.25">
      <c r="A396" s="53">
        <v>0.39802399999999999</v>
      </c>
      <c r="B396" s="53">
        <f t="shared" si="8"/>
        <v>1.592096</v>
      </c>
      <c r="C396" s="53">
        <v>3.79983</v>
      </c>
    </row>
    <row r="397" spans="1:3" x14ac:dyDescent="0.25">
      <c r="A397" s="53">
        <v>0.39902700000000002</v>
      </c>
      <c r="B397" s="53">
        <f t="shared" si="8"/>
        <v>1.5961080000000001</v>
      </c>
      <c r="C397" s="53">
        <v>3.7977099999999999</v>
      </c>
    </row>
    <row r="398" spans="1:3" x14ac:dyDescent="0.25">
      <c r="A398" s="53">
        <v>0.40003</v>
      </c>
      <c r="B398" s="53">
        <f t="shared" si="8"/>
        <v>1.60012</v>
      </c>
      <c r="C398" s="53">
        <v>3.7955899999999998</v>
      </c>
    </row>
    <row r="399" spans="1:3" x14ac:dyDescent="0.25">
      <c r="A399" s="53">
        <v>0.40103299999999997</v>
      </c>
      <c r="B399" s="53">
        <f t="shared" si="8"/>
        <v>1.6041319999999999</v>
      </c>
      <c r="C399" s="53">
        <v>3.7934600000000001</v>
      </c>
    </row>
    <row r="400" spans="1:3" x14ac:dyDescent="0.25">
      <c r="A400" s="53">
        <v>0.40203699999999998</v>
      </c>
      <c r="B400" s="53">
        <f t="shared" si="8"/>
        <v>1.6081479999999999</v>
      </c>
      <c r="C400" s="53">
        <v>3.7913399999999999</v>
      </c>
    </row>
    <row r="401" spans="1:3" x14ac:dyDescent="0.25">
      <c r="A401" s="53">
        <v>0.40304000000000001</v>
      </c>
      <c r="B401" s="53">
        <f t="shared" si="8"/>
        <v>1.61216</v>
      </c>
      <c r="C401" s="53">
        <v>3.7892199999999998</v>
      </c>
    </row>
    <row r="402" spans="1:3" x14ac:dyDescent="0.25">
      <c r="A402" s="53">
        <v>0.40404299999999999</v>
      </c>
      <c r="B402" s="53">
        <f t="shared" si="8"/>
        <v>1.6161719999999999</v>
      </c>
      <c r="C402" s="53">
        <v>3.7871000000000001</v>
      </c>
    </row>
    <row r="403" spans="1:3" x14ac:dyDescent="0.25">
      <c r="A403" s="53">
        <v>0.40504600000000002</v>
      </c>
      <c r="B403" s="53">
        <f t="shared" si="8"/>
        <v>1.6201840000000001</v>
      </c>
      <c r="C403" s="53">
        <v>3.78498</v>
      </c>
    </row>
    <row r="404" spans="1:3" x14ac:dyDescent="0.25">
      <c r="A404" s="53">
        <v>0.40605000000000002</v>
      </c>
      <c r="B404" s="53">
        <f t="shared" si="8"/>
        <v>1.6242000000000001</v>
      </c>
      <c r="C404" s="53">
        <v>3.78287</v>
      </c>
    </row>
    <row r="405" spans="1:3" x14ac:dyDescent="0.25">
      <c r="A405" s="53">
        <v>0.407053</v>
      </c>
      <c r="B405" s="53">
        <f t="shared" si="8"/>
        <v>1.628212</v>
      </c>
      <c r="C405" s="53">
        <v>3.7807499999999998</v>
      </c>
    </row>
    <row r="406" spans="1:3" x14ac:dyDescent="0.25">
      <c r="A406" s="53">
        <v>0.40805599999999997</v>
      </c>
      <c r="B406" s="53">
        <f t="shared" si="8"/>
        <v>1.6322239999999999</v>
      </c>
      <c r="C406" s="53">
        <v>3.7786300000000002</v>
      </c>
    </row>
    <row r="407" spans="1:3" x14ac:dyDescent="0.25">
      <c r="A407" s="53">
        <v>0.40905900000000001</v>
      </c>
      <c r="B407" s="53">
        <f t="shared" si="8"/>
        <v>1.636236</v>
      </c>
      <c r="C407" s="53">
        <v>3.77651</v>
      </c>
    </row>
    <row r="408" spans="1:3" x14ac:dyDescent="0.25">
      <c r="A408" s="53">
        <v>0.41006300000000001</v>
      </c>
      <c r="B408" s="53">
        <f t="shared" si="8"/>
        <v>1.640252</v>
      </c>
      <c r="C408" s="53">
        <v>3.7743899999999999</v>
      </c>
    </row>
    <row r="409" spans="1:3" x14ac:dyDescent="0.25">
      <c r="A409" s="53">
        <v>0.41106599999999999</v>
      </c>
      <c r="B409" s="53">
        <f t="shared" si="8"/>
        <v>1.6442639999999999</v>
      </c>
      <c r="C409" s="53">
        <v>3.7722699999999998</v>
      </c>
    </row>
    <row r="410" spans="1:3" x14ac:dyDescent="0.25">
      <c r="A410" s="53">
        <v>0.41206900000000002</v>
      </c>
      <c r="B410" s="53">
        <f t="shared" si="8"/>
        <v>1.6482760000000001</v>
      </c>
      <c r="C410" s="53">
        <v>3.7701600000000002</v>
      </c>
    </row>
    <row r="411" spans="1:3" x14ac:dyDescent="0.25">
      <c r="A411" s="53">
        <v>0.41307199999999999</v>
      </c>
      <c r="B411" s="53">
        <f t="shared" si="8"/>
        <v>1.652288</v>
      </c>
      <c r="C411" s="53">
        <v>3.7680400000000001</v>
      </c>
    </row>
    <row r="412" spans="1:3" x14ac:dyDescent="0.25">
      <c r="A412" s="53">
        <v>0.414076</v>
      </c>
      <c r="B412" s="53">
        <f t="shared" si="8"/>
        <v>1.656304</v>
      </c>
      <c r="C412" s="53">
        <v>3.7659199999999999</v>
      </c>
    </row>
    <row r="413" spans="1:3" x14ac:dyDescent="0.25">
      <c r="A413" s="53">
        <v>0.41507899999999998</v>
      </c>
      <c r="B413" s="53">
        <f t="shared" si="8"/>
        <v>1.6603159999999999</v>
      </c>
      <c r="C413" s="53">
        <v>3.7638099999999999</v>
      </c>
    </row>
    <row r="414" spans="1:3" x14ac:dyDescent="0.25">
      <c r="A414" s="53">
        <v>0.41608200000000001</v>
      </c>
      <c r="B414" s="53">
        <f t="shared" si="8"/>
        <v>1.664328</v>
      </c>
      <c r="C414" s="53">
        <v>3.7616900000000002</v>
      </c>
    </row>
    <row r="415" spans="1:3" x14ac:dyDescent="0.25">
      <c r="A415" s="53">
        <v>0.41708600000000001</v>
      </c>
      <c r="B415" s="53">
        <f t="shared" si="8"/>
        <v>1.668344</v>
      </c>
      <c r="C415" s="53">
        <v>3.7595800000000001</v>
      </c>
    </row>
    <row r="416" spans="1:3" x14ac:dyDescent="0.25">
      <c r="A416" s="53">
        <v>0.41808899999999999</v>
      </c>
      <c r="B416" s="53">
        <f t="shared" si="8"/>
        <v>1.672356</v>
      </c>
      <c r="C416" s="53">
        <v>3.75746</v>
      </c>
    </row>
    <row r="417" spans="1:3" x14ac:dyDescent="0.25">
      <c r="A417" s="53">
        <v>0.41909200000000002</v>
      </c>
      <c r="B417" s="53">
        <f t="shared" si="8"/>
        <v>1.6763680000000001</v>
      </c>
      <c r="C417" s="53">
        <v>3.75535</v>
      </c>
    </row>
    <row r="418" spans="1:3" x14ac:dyDescent="0.25">
      <c r="A418" s="53">
        <v>0.42009600000000002</v>
      </c>
      <c r="B418" s="53">
        <f t="shared" si="8"/>
        <v>1.6803840000000001</v>
      </c>
      <c r="C418" s="53">
        <v>3.7532299999999998</v>
      </c>
    </row>
    <row r="419" spans="1:3" x14ac:dyDescent="0.25">
      <c r="A419" s="53">
        <v>0.421099</v>
      </c>
      <c r="B419" s="53">
        <f t="shared" si="8"/>
        <v>1.684396</v>
      </c>
      <c r="C419" s="53">
        <v>3.7511199999999998</v>
      </c>
    </row>
    <row r="420" spans="1:3" x14ac:dyDescent="0.25">
      <c r="A420" s="53">
        <v>0.42210199999999998</v>
      </c>
      <c r="B420" s="53">
        <f t="shared" si="8"/>
        <v>1.6884079999999999</v>
      </c>
      <c r="C420" s="53">
        <v>3.7490100000000002</v>
      </c>
    </row>
    <row r="421" spans="1:3" x14ac:dyDescent="0.25">
      <c r="A421" s="53">
        <v>0.42310599999999998</v>
      </c>
      <c r="B421" s="53">
        <f t="shared" si="8"/>
        <v>1.6924239999999999</v>
      </c>
      <c r="C421" s="53">
        <v>3.7468900000000001</v>
      </c>
    </row>
    <row r="422" spans="1:3" x14ac:dyDescent="0.25">
      <c r="A422" s="53">
        <v>0.42410900000000001</v>
      </c>
      <c r="B422" s="53">
        <f t="shared" si="8"/>
        <v>1.6964360000000001</v>
      </c>
      <c r="C422" s="53">
        <v>3.74478</v>
      </c>
    </row>
    <row r="423" spans="1:3" x14ac:dyDescent="0.25">
      <c r="A423" s="53">
        <v>0.42511199999999999</v>
      </c>
      <c r="B423" s="53">
        <f t="shared" si="8"/>
        <v>1.700448</v>
      </c>
      <c r="C423" s="53">
        <v>3.7426699999999999</v>
      </c>
    </row>
    <row r="424" spans="1:3" x14ac:dyDescent="0.25">
      <c r="A424" s="53">
        <v>0.42611599999999999</v>
      </c>
      <c r="B424" s="53">
        <f t="shared" si="8"/>
        <v>1.704464</v>
      </c>
      <c r="C424" s="53">
        <v>3.7405499999999998</v>
      </c>
    </row>
    <row r="425" spans="1:3" x14ac:dyDescent="0.25">
      <c r="A425" s="53">
        <v>0.42711900000000003</v>
      </c>
      <c r="B425" s="53">
        <f t="shared" si="8"/>
        <v>1.7084760000000001</v>
      </c>
      <c r="C425" s="53">
        <v>3.7384400000000002</v>
      </c>
    </row>
    <row r="426" spans="1:3" x14ac:dyDescent="0.25">
      <c r="A426" s="53">
        <v>0.42812299999999998</v>
      </c>
      <c r="B426" s="53">
        <f t="shared" si="8"/>
        <v>1.7124919999999999</v>
      </c>
      <c r="C426" s="53">
        <v>3.7363300000000002</v>
      </c>
    </row>
    <row r="427" spans="1:3" x14ac:dyDescent="0.25">
      <c r="A427" s="53">
        <v>0.42912600000000001</v>
      </c>
      <c r="B427" s="53">
        <f t="shared" si="8"/>
        <v>1.716504</v>
      </c>
      <c r="C427" s="53">
        <v>3.7342200000000001</v>
      </c>
    </row>
    <row r="428" spans="1:3" x14ac:dyDescent="0.25">
      <c r="A428" s="53">
        <v>0.43012899999999998</v>
      </c>
      <c r="B428" s="53">
        <f t="shared" si="8"/>
        <v>1.7205159999999999</v>
      </c>
      <c r="C428" s="53">
        <v>3.73211</v>
      </c>
    </row>
    <row r="429" spans="1:3" x14ac:dyDescent="0.25">
      <c r="A429" s="53">
        <v>0.43113299999999999</v>
      </c>
      <c r="B429" s="53">
        <f t="shared" si="8"/>
        <v>1.724532</v>
      </c>
      <c r="C429" s="53">
        <v>3.73</v>
      </c>
    </row>
    <row r="430" spans="1:3" x14ac:dyDescent="0.25">
      <c r="A430" s="53">
        <v>0.43213600000000002</v>
      </c>
      <c r="B430" s="53">
        <f t="shared" si="8"/>
        <v>1.7285440000000001</v>
      </c>
      <c r="C430" s="53">
        <v>3.7278899999999999</v>
      </c>
    </row>
    <row r="431" spans="1:3" x14ac:dyDescent="0.25">
      <c r="A431" s="53">
        <v>0.43314000000000002</v>
      </c>
      <c r="B431" s="53">
        <f t="shared" si="8"/>
        <v>1.7325600000000001</v>
      </c>
      <c r="C431" s="53">
        <v>3.7257799999999999</v>
      </c>
    </row>
    <row r="432" spans="1:3" x14ac:dyDescent="0.25">
      <c r="A432" s="53">
        <v>0.434143</v>
      </c>
      <c r="B432" s="53">
        <f t="shared" si="8"/>
        <v>1.736572</v>
      </c>
      <c r="C432" s="53">
        <v>3.7236699999999998</v>
      </c>
    </row>
    <row r="433" spans="1:3" x14ac:dyDescent="0.25">
      <c r="A433" s="53">
        <v>0.43514599999999998</v>
      </c>
      <c r="B433" s="53">
        <f t="shared" si="8"/>
        <v>1.7405839999999999</v>
      </c>
      <c r="C433" s="53">
        <v>3.7215600000000002</v>
      </c>
    </row>
    <row r="434" spans="1:3" x14ac:dyDescent="0.25">
      <c r="A434" s="53">
        <v>0.43614999999999998</v>
      </c>
      <c r="B434" s="53">
        <f t="shared" si="8"/>
        <v>1.7445999999999999</v>
      </c>
      <c r="C434" s="53">
        <v>3.7194500000000001</v>
      </c>
    </row>
    <row r="435" spans="1:3" x14ac:dyDescent="0.25">
      <c r="A435" s="53">
        <v>0.43715300000000001</v>
      </c>
      <c r="B435" s="53">
        <f t="shared" si="8"/>
        <v>1.7486120000000001</v>
      </c>
      <c r="C435" s="53">
        <v>3.7173400000000001</v>
      </c>
    </row>
    <row r="436" spans="1:3" x14ac:dyDescent="0.25">
      <c r="A436" s="53">
        <v>0.43815700000000002</v>
      </c>
      <c r="B436" s="53">
        <f t="shared" si="8"/>
        <v>1.7526280000000001</v>
      </c>
      <c r="C436" s="53">
        <v>3.71523</v>
      </c>
    </row>
    <row r="437" spans="1:3" x14ac:dyDescent="0.25">
      <c r="A437" s="53">
        <v>0.43915999999999999</v>
      </c>
      <c r="B437" s="53">
        <f t="shared" si="8"/>
        <v>1.75664</v>
      </c>
      <c r="C437" s="53">
        <v>3.71312</v>
      </c>
    </row>
    <row r="438" spans="1:3" x14ac:dyDescent="0.25">
      <c r="A438" s="53">
        <v>0.440164</v>
      </c>
      <c r="B438" s="53">
        <f t="shared" si="8"/>
        <v>1.760656</v>
      </c>
      <c r="C438" s="53">
        <v>3.7110099999999999</v>
      </c>
    </row>
    <row r="439" spans="1:3" x14ac:dyDescent="0.25">
      <c r="A439" s="53">
        <v>0.44116699999999998</v>
      </c>
      <c r="B439" s="53">
        <f t="shared" si="8"/>
        <v>1.7646679999999999</v>
      </c>
      <c r="C439" s="53">
        <v>3.7089099999999999</v>
      </c>
    </row>
    <row r="440" spans="1:3" x14ac:dyDescent="0.25">
      <c r="A440" s="53">
        <v>0.44217099999999998</v>
      </c>
      <c r="B440" s="53">
        <f t="shared" si="8"/>
        <v>1.7686839999999999</v>
      </c>
      <c r="C440" s="53">
        <v>3.7067999999999999</v>
      </c>
    </row>
    <row r="441" spans="1:3" x14ac:dyDescent="0.25">
      <c r="A441" s="53">
        <v>0.44317400000000001</v>
      </c>
      <c r="B441" s="53">
        <f t="shared" si="8"/>
        <v>1.772696</v>
      </c>
      <c r="C441" s="53">
        <v>3.7046899999999998</v>
      </c>
    </row>
    <row r="442" spans="1:3" x14ac:dyDescent="0.25">
      <c r="A442" s="53">
        <v>0.44417800000000002</v>
      </c>
      <c r="B442" s="53">
        <f t="shared" si="8"/>
        <v>1.7767120000000001</v>
      </c>
      <c r="C442" s="53">
        <v>3.7025899999999998</v>
      </c>
    </row>
    <row r="443" spans="1:3" x14ac:dyDescent="0.25">
      <c r="A443" s="53">
        <v>0.44518099999999999</v>
      </c>
      <c r="B443" s="53">
        <f t="shared" si="8"/>
        <v>1.780724</v>
      </c>
      <c r="C443" s="53">
        <v>3.7004800000000002</v>
      </c>
    </row>
    <row r="444" spans="1:3" x14ac:dyDescent="0.25">
      <c r="A444" s="53">
        <v>0.446185</v>
      </c>
      <c r="B444" s="53">
        <f t="shared" si="8"/>
        <v>1.78474</v>
      </c>
      <c r="C444" s="53">
        <v>3.6983700000000002</v>
      </c>
    </row>
    <row r="445" spans="1:3" x14ac:dyDescent="0.25">
      <c r="A445" s="53">
        <v>0.44718799999999997</v>
      </c>
      <c r="B445" s="53">
        <f t="shared" si="8"/>
        <v>1.7887519999999999</v>
      </c>
      <c r="C445" s="53">
        <v>3.6962700000000002</v>
      </c>
    </row>
    <row r="446" spans="1:3" x14ac:dyDescent="0.25">
      <c r="A446" s="53">
        <v>0.44819199999999998</v>
      </c>
      <c r="B446" s="53">
        <f t="shared" si="8"/>
        <v>1.7927679999999999</v>
      </c>
      <c r="C446" s="53">
        <v>3.6941600000000001</v>
      </c>
    </row>
    <row r="447" spans="1:3" x14ac:dyDescent="0.25">
      <c r="A447" s="53">
        <v>0.44919500000000001</v>
      </c>
      <c r="B447" s="53">
        <f t="shared" si="8"/>
        <v>1.79678</v>
      </c>
      <c r="C447" s="53">
        <v>3.6920500000000001</v>
      </c>
    </row>
    <row r="448" spans="1:3" x14ac:dyDescent="0.25">
      <c r="A448" s="53">
        <v>0.45019900000000002</v>
      </c>
      <c r="B448" s="53">
        <f t="shared" si="8"/>
        <v>1.8007960000000001</v>
      </c>
      <c r="C448" s="53">
        <v>3.6899500000000001</v>
      </c>
    </row>
    <row r="449" spans="1:3" x14ac:dyDescent="0.25">
      <c r="A449" s="53">
        <v>0.45120199999999999</v>
      </c>
      <c r="B449" s="53">
        <f t="shared" si="8"/>
        <v>1.804808</v>
      </c>
      <c r="C449" s="53">
        <v>3.68784</v>
      </c>
    </row>
    <row r="450" spans="1:3" x14ac:dyDescent="0.25">
      <c r="A450" s="53">
        <v>0.452206</v>
      </c>
      <c r="B450" s="53">
        <f t="shared" si="8"/>
        <v>1.808824</v>
      </c>
      <c r="C450" s="53">
        <v>3.68574</v>
      </c>
    </row>
    <row r="451" spans="1:3" x14ac:dyDescent="0.25">
      <c r="A451" s="53">
        <v>0.45320899999999997</v>
      </c>
      <c r="B451" s="53">
        <f t="shared" si="8"/>
        <v>1.8128359999999999</v>
      </c>
      <c r="C451" s="53">
        <v>3.68364</v>
      </c>
    </row>
    <row r="452" spans="1:3" x14ac:dyDescent="0.25">
      <c r="A452" s="53">
        <v>0.45421299999999998</v>
      </c>
      <c r="B452" s="53">
        <f t="shared" si="8"/>
        <v>1.8168519999999999</v>
      </c>
      <c r="C452" s="53">
        <v>3.68153</v>
      </c>
    </row>
    <row r="453" spans="1:3" x14ac:dyDescent="0.25">
      <c r="A453" s="53">
        <v>0.45521600000000001</v>
      </c>
      <c r="B453" s="53">
        <f t="shared" ref="B453:B516" si="9">A453*4</f>
        <v>1.820864</v>
      </c>
      <c r="C453" s="53">
        <v>3.67943</v>
      </c>
    </row>
    <row r="454" spans="1:3" x14ac:dyDescent="0.25">
      <c r="A454" s="53">
        <v>0.45622000000000001</v>
      </c>
      <c r="B454" s="53">
        <f t="shared" si="9"/>
        <v>1.8248800000000001</v>
      </c>
      <c r="C454" s="53">
        <v>3.6773199999999999</v>
      </c>
    </row>
    <row r="455" spans="1:3" x14ac:dyDescent="0.25">
      <c r="A455" s="53">
        <v>0.45722299999999999</v>
      </c>
      <c r="B455" s="53">
        <f t="shared" si="9"/>
        <v>1.828892</v>
      </c>
      <c r="C455" s="53">
        <v>3.6752199999999999</v>
      </c>
    </row>
    <row r="456" spans="1:3" x14ac:dyDescent="0.25">
      <c r="A456" s="53">
        <v>0.458227</v>
      </c>
      <c r="B456" s="53">
        <f t="shared" si="9"/>
        <v>1.832908</v>
      </c>
      <c r="C456" s="53">
        <v>3.6731199999999999</v>
      </c>
    </row>
    <row r="457" spans="1:3" x14ac:dyDescent="0.25">
      <c r="A457" s="53">
        <v>0.45923000000000003</v>
      </c>
      <c r="B457" s="53">
        <f t="shared" si="9"/>
        <v>1.8369200000000001</v>
      </c>
      <c r="C457" s="53">
        <v>3.6710099999999999</v>
      </c>
    </row>
    <row r="458" spans="1:3" x14ac:dyDescent="0.25">
      <c r="A458" s="53">
        <v>0.46023399999999998</v>
      </c>
      <c r="B458" s="53">
        <f t="shared" si="9"/>
        <v>1.8409359999999999</v>
      </c>
      <c r="C458" s="53">
        <v>3.6689099999999999</v>
      </c>
    </row>
    <row r="459" spans="1:3" x14ac:dyDescent="0.25">
      <c r="A459" s="53">
        <v>0.46123799999999998</v>
      </c>
      <c r="B459" s="53">
        <f t="shared" si="9"/>
        <v>1.8449519999999999</v>
      </c>
      <c r="C459" s="53">
        <v>3.6668099999999999</v>
      </c>
    </row>
    <row r="460" spans="1:3" x14ac:dyDescent="0.25">
      <c r="A460" s="53">
        <v>0.46224100000000001</v>
      </c>
      <c r="B460" s="53">
        <f t="shared" si="9"/>
        <v>1.8489640000000001</v>
      </c>
      <c r="C460" s="53">
        <v>3.6647099999999999</v>
      </c>
    </row>
    <row r="461" spans="1:3" x14ac:dyDescent="0.25">
      <c r="A461" s="53">
        <v>0.46324500000000002</v>
      </c>
      <c r="B461" s="53">
        <f t="shared" si="9"/>
        <v>1.8529800000000001</v>
      </c>
      <c r="C461" s="53">
        <v>3.6626099999999999</v>
      </c>
    </row>
    <row r="462" spans="1:3" x14ac:dyDescent="0.25">
      <c r="A462" s="53">
        <v>0.46424799999999999</v>
      </c>
      <c r="B462" s="53">
        <f t="shared" si="9"/>
        <v>1.856992</v>
      </c>
      <c r="C462" s="53">
        <v>3.6604999999999999</v>
      </c>
    </row>
    <row r="463" spans="1:3" x14ac:dyDescent="0.25">
      <c r="A463" s="53">
        <v>0.465252</v>
      </c>
      <c r="B463" s="53">
        <f t="shared" si="9"/>
        <v>1.861008</v>
      </c>
      <c r="C463" s="53">
        <v>3.6583999999999999</v>
      </c>
    </row>
    <row r="464" spans="1:3" x14ac:dyDescent="0.25">
      <c r="A464" s="53">
        <v>0.466256</v>
      </c>
      <c r="B464" s="53">
        <f t="shared" si="9"/>
        <v>1.865024</v>
      </c>
      <c r="C464" s="53">
        <v>3.6562999999999999</v>
      </c>
    </row>
    <row r="465" spans="1:3" x14ac:dyDescent="0.25">
      <c r="A465" s="53">
        <v>0.46725899999999998</v>
      </c>
      <c r="B465" s="53">
        <f t="shared" si="9"/>
        <v>1.8690359999999999</v>
      </c>
      <c r="C465" s="53">
        <v>3.6541999999999999</v>
      </c>
    </row>
    <row r="466" spans="1:3" x14ac:dyDescent="0.25">
      <c r="A466" s="53">
        <v>0.46826299999999998</v>
      </c>
      <c r="B466" s="53">
        <f t="shared" si="9"/>
        <v>1.8730519999999999</v>
      </c>
      <c r="C466" s="53">
        <v>3.6520999999999999</v>
      </c>
    </row>
    <row r="467" spans="1:3" x14ac:dyDescent="0.25">
      <c r="A467" s="53">
        <v>0.46926600000000002</v>
      </c>
      <c r="B467" s="53">
        <f t="shared" si="9"/>
        <v>1.8770640000000001</v>
      </c>
      <c r="C467" s="53">
        <v>3.65</v>
      </c>
    </row>
    <row r="468" spans="1:3" x14ac:dyDescent="0.25">
      <c r="A468" s="53">
        <v>0.47027000000000002</v>
      </c>
      <c r="B468" s="53">
        <f t="shared" si="9"/>
        <v>1.8810800000000001</v>
      </c>
      <c r="C468" s="53">
        <v>3.6478999999999999</v>
      </c>
    </row>
    <row r="469" spans="1:3" x14ac:dyDescent="0.25">
      <c r="A469" s="53">
        <v>0.47127400000000003</v>
      </c>
      <c r="B469" s="53">
        <f t="shared" si="9"/>
        <v>1.8850960000000001</v>
      </c>
      <c r="C469" s="53">
        <v>3.6457999999999999</v>
      </c>
    </row>
    <row r="470" spans="1:3" x14ac:dyDescent="0.25">
      <c r="A470" s="53">
        <v>0.472277</v>
      </c>
      <c r="B470" s="53">
        <f t="shared" si="9"/>
        <v>1.889108</v>
      </c>
      <c r="C470" s="53">
        <v>3.6436999999999999</v>
      </c>
    </row>
    <row r="471" spans="1:3" x14ac:dyDescent="0.25">
      <c r="A471" s="53">
        <v>0.47328100000000001</v>
      </c>
      <c r="B471" s="53">
        <f t="shared" si="9"/>
        <v>1.893124</v>
      </c>
      <c r="C471" s="53">
        <v>3.6415999999999999</v>
      </c>
    </row>
    <row r="472" spans="1:3" x14ac:dyDescent="0.25">
      <c r="A472" s="53">
        <v>0.47428399999999998</v>
      </c>
      <c r="B472" s="53">
        <f t="shared" si="9"/>
        <v>1.8971359999999999</v>
      </c>
      <c r="C472" s="53">
        <v>3.6395</v>
      </c>
    </row>
    <row r="473" spans="1:3" x14ac:dyDescent="0.25">
      <c r="A473" s="53">
        <v>0.47528799999999999</v>
      </c>
      <c r="B473" s="53">
        <f t="shared" si="9"/>
        <v>1.901152</v>
      </c>
      <c r="C473" s="53">
        <v>3.6374</v>
      </c>
    </row>
    <row r="474" spans="1:3" x14ac:dyDescent="0.25">
      <c r="A474" s="53">
        <v>0.47629199999999999</v>
      </c>
      <c r="B474" s="53">
        <f t="shared" si="9"/>
        <v>1.905168</v>
      </c>
      <c r="C474" s="53">
        <v>3.63531</v>
      </c>
    </row>
    <row r="475" spans="1:3" x14ac:dyDescent="0.25">
      <c r="A475" s="53">
        <v>0.47729500000000002</v>
      </c>
      <c r="B475" s="53">
        <f t="shared" si="9"/>
        <v>1.9091800000000001</v>
      </c>
      <c r="C475" s="53">
        <v>3.6332100000000001</v>
      </c>
    </row>
    <row r="476" spans="1:3" x14ac:dyDescent="0.25">
      <c r="A476" s="53">
        <v>0.47829899999999997</v>
      </c>
      <c r="B476" s="53">
        <f t="shared" si="9"/>
        <v>1.9131959999999999</v>
      </c>
      <c r="C476" s="53">
        <v>3.6311100000000001</v>
      </c>
    </row>
    <row r="477" spans="1:3" x14ac:dyDescent="0.25">
      <c r="A477" s="53">
        <v>0.47930299999999998</v>
      </c>
      <c r="B477" s="53">
        <f t="shared" si="9"/>
        <v>1.9172119999999999</v>
      </c>
      <c r="C477" s="53">
        <v>3.6290100000000001</v>
      </c>
    </row>
    <row r="478" spans="1:3" x14ac:dyDescent="0.25">
      <c r="A478" s="53">
        <v>0.48030600000000001</v>
      </c>
      <c r="B478" s="53">
        <f t="shared" si="9"/>
        <v>1.921224</v>
      </c>
      <c r="C478" s="53">
        <v>3.6269100000000001</v>
      </c>
    </row>
    <row r="479" spans="1:3" x14ac:dyDescent="0.25">
      <c r="A479" s="53">
        <v>0.48131000000000002</v>
      </c>
      <c r="B479" s="53">
        <f t="shared" si="9"/>
        <v>1.9252400000000001</v>
      </c>
      <c r="C479" s="53">
        <v>3.6248200000000002</v>
      </c>
    </row>
    <row r="480" spans="1:3" x14ac:dyDescent="0.25">
      <c r="A480" s="53">
        <v>0.48231400000000002</v>
      </c>
      <c r="B480" s="53">
        <f t="shared" si="9"/>
        <v>1.9292560000000001</v>
      </c>
      <c r="C480" s="53">
        <v>3.6227200000000002</v>
      </c>
    </row>
    <row r="481" spans="1:3" x14ac:dyDescent="0.25">
      <c r="A481" s="53">
        <v>0.483317</v>
      </c>
      <c r="B481" s="53">
        <f t="shared" si="9"/>
        <v>1.933268</v>
      </c>
      <c r="C481" s="53">
        <v>3.6206200000000002</v>
      </c>
    </row>
    <row r="482" spans="1:3" x14ac:dyDescent="0.25">
      <c r="A482" s="53">
        <v>0.484321</v>
      </c>
      <c r="B482" s="53">
        <f t="shared" si="9"/>
        <v>1.937284</v>
      </c>
      <c r="C482" s="53">
        <v>3.6185299999999998</v>
      </c>
    </row>
    <row r="483" spans="1:3" x14ac:dyDescent="0.25">
      <c r="A483" s="53">
        <v>0.48532500000000001</v>
      </c>
      <c r="B483" s="53">
        <f t="shared" si="9"/>
        <v>1.9413</v>
      </c>
      <c r="C483" s="53">
        <v>3.6164299999999998</v>
      </c>
    </row>
    <row r="484" spans="1:3" x14ac:dyDescent="0.25">
      <c r="A484" s="53">
        <v>0.48632799999999998</v>
      </c>
      <c r="B484" s="53">
        <f t="shared" si="9"/>
        <v>1.9453119999999999</v>
      </c>
      <c r="C484" s="53">
        <v>3.6143299999999998</v>
      </c>
    </row>
    <row r="485" spans="1:3" x14ac:dyDescent="0.25">
      <c r="A485" s="53">
        <v>0.48733199999999999</v>
      </c>
      <c r="B485" s="53">
        <f t="shared" si="9"/>
        <v>1.9493279999999999</v>
      </c>
      <c r="C485" s="53">
        <v>3.6122399999999999</v>
      </c>
    </row>
    <row r="486" spans="1:3" x14ac:dyDescent="0.25">
      <c r="A486" s="53">
        <v>0.48833599999999999</v>
      </c>
      <c r="B486" s="53">
        <f t="shared" si="9"/>
        <v>1.953344</v>
      </c>
      <c r="C486" s="53">
        <v>3.6101399999999999</v>
      </c>
    </row>
    <row r="487" spans="1:3" x14ac:dyDescent="0.25">
      <c r="A487" s="53">
        <v>0.48934</v>
      </c>
      <c r="B487" s="53">
        <f t="shared" si="9"/>
        <v>1.95736</v>
      </c>
      <c r="C487" s="53">
        <v>3.60805</v>
      </c>
    </row>
    <row r="488" spans="1:3" x14ac:dyDescent="0.25">
      <c r="A488" s="53">
        <v>0.49034299999999997</v>
      </c>
      <c r="B488" s="53">
        <f t="shared" si="9"/>
        <v>1.9613719999999999</v>
      </c>
      <c r="C488" s="53">
        <v>3.60595</v>
      </c>
    </row>
    <row r="489" spans="1:3" x14ac:dyDescent="0.25">
      <c r="A489" s="53">
        <v>0.49134699999999998</v>
      </c>
      <c r="B489" s="53">
        <f t="shared" si="9"/>
        <v>1.9653879999999999</v>
      </c>
      <c r="C489" s="53">
        <v>3.60385</v>
      </c>
    </row>
    <row r="490" spans="1:3" x14ac:dyDescent="0.25">
      <c r="A490" s="53">
        <v>0.49235099999999998</v>
      </c>
      <c r="B490" s="53">
        <f t="shared" si="9"/>
        <v>1.9694039999999999</v>
      </c>
      <c r="C490" s="53">
        <v>3.6017600000000001</v>
      </c>
    </row>
    <row r="491" spans="1:3" x14ac:dyDescent="0.25">
      <c r="A491" s="53">
        <v>0.49335400000000001</v>
      </c>
      <c r="B491" s="53">
        <f t="shared" si="9"/>
        <v>1.9734160000000001</v>
      </c>
      <c r="C491" s="53">
        <v>3.5996700000000001</v>
      </c>
    </row>
    <row r="492" spans="1:3" x14ac:dyDescent="0.25">
      <c r="A492" s="53">
        <v>0.49435800000000002</v>
      </c>
      <c r="B492" s="53">
        <f t="shared" si="9"/>
        <v>1.9774320000000001</v>
      </c>
      <c r="C492" s="53">
        <v>3.5975700000000002</v>
      </c>
    </row>
    <row r="493" spans="1:3" x14ac:dyDescent="0.25">
      <c r="A493" s="53">
        <v>0.49536200000000002</v>
      </c>
      <c r="B493" s="53">
        <f t="shared" si="9"/>
        <v>1.9814480000000001</v>
      </c>
      <c r="C493" s="53">
        <v>3.5954799999999998</v>
      </c>
    </row>
    <row r="494" spans="1:3" x14ac:dyDescent="0.25">
      <c r="A494" s="53">
        <v>0.49636599999999997</v>
      </c>
      <c r="B494" s="53">
        <f t="shared" si="9"/>
        <v>1.9854639999999999</v>
      </c>
      <c r="C494" s="53">
        <v>3.5933799999999998</v>
      </c>
    </row>
    <row r="495" spans="1:3" x14ac:dyDescent="0.25">
      <c r="A495" s="53">
        <v>0.49736900000000001</v>
      </c>
      <c r="B495" s="53">
        <f t="shared" si="9"/>
        <v>1.989476</v>
      </c>
      <c r="C495" s="53">
        <v>3.5912899999999999</v>
      </c>
    </row>
    <row r="496" spans="1:3" x14ac:dyDescent="0.25">
      <c r="A496" s="53">
        <v>0.49837300000000001</v>
      </c>
      <c r="B496" s="53">
        <f t="shared" si="9"/>
        <v>1.993492</v>
      </c>
      <c r="C496" s="53">
        <v>3.5891899999999999</v>
      </c>
    </row>
    <row r="497" spans="1:3" x14ac:dyDescent="0.25">
      <c r="A497" s="53">
        <v>0.49937700000000002</v>
      </c>
      <c r="B497" s="53">
        <f t="shared" si="9"/>
        <v>1.9975080000000001</v>
      </c>
      <c r="C497" s="53">
        <v>3.5871</v>
      </c>
    </row>
    <row r="498" spans="1:3" x14ac:dyDescent="0.25">
      <c r="A498" s="53">
        <v>0.50038099999999996</v>
      </c>
      <c r="B498" s="53">
        <f t="shared" si="9"/>
        <v>2.0015239999999999</v>
      </c>
      <c r="C498" s="53">
        <v>3.58501</v>
      </c>
    </row>
    <row r="499" spans="1:3" x14ac:dyDescent="0.25">
      <c r="A499" s="53">
        <v>0.50138400000000005</v>
      </c>
      <c r="B499" s="53">
        <f t="shared" si="9"/>
        <v>2.0055360000000002</v>
      </c>
      <c r="C499" s="53">
        <v>3.58291</v>
      </c>
    </row>
    <row r="500" spans="1:3" x14ac:dyDescent="0.25">
      <c r="A500" s="53">
        <v>0.50238799999999995</v>
      </c>
      <c r="B500" s="53">
        <f t="shared" si="9"/>
        <v>2.0095519999999998</v>
      </c>
      <c r="C500" s="53">
        <v>3.5808200000000001</v>
      </c>
    </row>
    <row r="501" spans="1:3" x14ac:dyDescent="0.25">
      <c r="A501" s="53">
        <v>0.50339199999999995</v>
      </c>
      <c r="B501" s="53">
        <f t="shared" si="9"/>
        <v>2.0135679999999998</v>
      </c>
      <c r="C501" s="53">
        <v>3.5787300000000002</v>
      </c>
    </row>
    <row r="502" spans="1:3" x14ac:dyDescent="0.25">
      <c r="A502" s="53">
        <v>0.50439599999999996</v>
      </c>
      <c r="B502" s="53">
        <f t="shared" si="9"/>
        <v>2.0175839999999998</v>
      </c>
      <c r="C502" s="53">
        <v>3.5766399999999998</v>
      </c>
    </row>
    <row r="503" spans="1:3" x14ac:dyDescent="0.25">
      <c r="A503" s="53">
        <v>0.50539900000000004</v>
      </c>
      <c r="B503" s="53">
        <f t="shared" si="9"/>
        <v>2.0215960000000002</v>
      </c>
      <c r="C503" s="53">
        <v>3.5745399999999998</v>
      </c>
    </row>
    <row r="504" spans="1:3" x14ac:dyDescent="0.25">
      <c r="A504" s="53">
        <v>0.50640300000000005</v>
      </c>
      <c r="B504" s="53">
        <f t="shared" si="9"/>
        <v>2.0256120000000002</v>
      </c>
      <c r="C504" s="53">
        <v>3.5724499999999999</v>
      </c>
    </row>
    <row r="505" spans="1:3" x14ac:dyDescent="0.25">
      <c r="A505" s="53">
        <v>0.50740700000000005</v>
      </c>
      <c r="B505" s="53">
        <f t="shared" si="9"/>
        <v>2.0296280000000002</v>
      </c>
      <c r="C505" s="53">
        <v>3.57036</v>
      </c>
    </row>
    <row r="506" spans="1:3" x14ac:dyDescent="0.25">
      <c r="A506" s="53">
        <v>0.50841099999999995</v>
      </c>
      <c r="B506" s="53">
        <f t="shared" si="9"/>
        <v>2.0336439999999998</v>
      </c>
      <c r="C506" s="53">
        <v>3.5682700000000001</v>
      </c>
    </row>
    <row r="507" spans="1:3" x14ac:dyDescent="0.25">
      <c r="A507" s="53">
        <v>0.50941400000000003</v>
      </c>
      <c r="B507" s="53">
        <f t="shared" si="9"/>
        <v>2.0376560000000001</v>
      </c>
      <c r="C507" s="53">
        <v>3.5661800000000001</v>
      </c>
    </row>
    <row r="508" spans="1:3" x14ac:dyDescent="0.25">
      <c r="A508" s="53">
        <v>0.51041800000000004</v>
      </c>
      <c r="B508" s="53">
        <f t="shared" si="9"/>
        <v>2.0416720000000002</v>
      </c>
      <c r="C508" s="53">
        <v>3.5640900000000002</v>
      </c>
    </row>
    <row r="509" spans="1:3" x14ac:dyDescent="0.25">
      <c r="A509" s="53">
        <v>0.51142200000000004</v>
      </c>
      <c r="B509" s="53">
        <f t="shared" si="9"/>
        <v>2.0456880000000002</v>
      </c>
      <c r="C509" s="53">
        <v>3.5619999999999998</v>
      </c>
    </row>
    <row r="510" spans="1:3" x14ac:dyDescent="0.25">
      <c r="A510" s="53">
        <v>0.51242600000000005</v>
      </c>
      <c r="B510" s="53">
        <f t="shared" si="9"/>
        <v>2.0497040000000002</v>
      </c>
      <c r="C510" s="53">
        <v>3.5598999999999998</v>
      </c>
    </row>
    <row r="511" spans="1:3" x14ac:dyDescent="0.25">
      <c r="A511" s="53">
        <v>0.51343000000000005</v>
      </c>
      <c r="B511" s="53">
        <f t="shared" si="9"/>
        <v>2.0537200000000002</v>
      </c>
      <c r="C511" s="53">
        <v>3.5578099999999999</v>
      </c>
    </row>
    <row r="512" spans="1:3" x14ac:dyDescent="0.25">
      <c r="A512" s="53">
        <v>0.51443300000000003</v>
      </c>
      <c r="B512" s="53">
        <f t="shared" si="9"/>
        <v>2.0577320000000001</v>
      </c>
      <c r="C512" s="53">
        <v>3.55572</v>
      </c>
    </row>
    <row r="513" spans="1:3" x14ac:dyDescent="0.25">
      <c r="A513" s="53">
        <v>0.51543700000000003</v>
      </c>
      <c r="B513" s="53">
        <f t="shared" si="9"/>
        <v>2.0617480000000001</v>
      </c>
      <c r="C513" s="53">
        <v>3.5536300000000001</v>
      </c>
    </row>
    <row r="514" spans="1:3" x14ac:dyDescent="0.25">
      <c r="A514" s="53">
        <v>0.51644100000000004</v>
      </c>
      <c r="B514" s="53">
        <f t="shared" si="9"/>
        <v>2.0657640000000002</v>
      </c>
      <c r="C514" s="53">
        <v>3.5515400000000001</v>
      </c>
    </row>
    <row r="515" spans="1:3" x14ac:dyDescent="0.25">
      <c r="A515" s="53">
        <v>0.51744500000000004</v>
      </c>
      <c r="B515" s="53">
        <f t="shared" si="9"/>
        <v>2.0697800000000002</v>
      </c>
      <c r="C515" s="53">
        <v>3.5494500000000002</v>
      </c>
    </row>
    <row r="516" spans="1:3" x14ac:dyDescent="0.25">
      <c r="A516" s="53">
        <v>0.51844900000000005</v>
      </c>
      <c r="B516" s="53">
        <f t="shared" si="9"/>
        <v>2.0737960000000002</v>
      </c>
      <c r="C516" s="53">
        <v>3.5473599999999998</v>
      </c>
    </row>
    <row r="517" spans="1:3" x14ac:dyDescent="0.25">
      <c r="A517" s="53">
        <v>0.51945300000000005</v>
      </c>
      <c r="B517" s="53">
        <f t="shared" ref="B517:B580" si="10">A517*4</f>
        <v>2.0778120000000002</v>
      </c>
      <c r="C517" s="53">
        <v>3.5452699999999999</v>
      </c>
    </row>
    <row r="518" spans="1:3" x14ac:dyDescent="0.25">
      <c r="A518" s="53">
        <v>0.52045600000000003</v>
      </c>
      <c r="B518" s="53">
        <f t="shared" si="10"/>
        <v>2.0818240000000001</v>
      </c>
      <c r="C518" s="53">
        <v>3.54318</v>
      </c>
    </row>
    <row r="519" spans="1:3" x14ac:dyDescent="0.25">
      <c r="A519" s="53">
        <v>0.52146000000000003</v>
      </c>
      <c r="B519" s="53">
        <f t="shared" si="10"/>
        <v>2.0858400000000001</v>
      </c>
      <c r="C519" s="53">
        <v>3.5410900000000001</v>
      </c>
    </row>
    <row r="520" spans="1:3" x14ac:dyDescent="0.25">
      <c r="A520" s="53">
        <v>0.52246400000000004</v>
      </c>
      <c r="B520" s="53">
        <f t="shared" si="10"/>
        <v>2.0898560000000002</v>
      </c>
      <c r="C520" s="53">
        <v>3.5390100000000002</v>
      </c>
    </row>
    <row r="521" spans="1:3" x14ac:dyDescent="0.25">
      <c r="A521" s="53">
        <v>0.52346800000000004</v>
      </c>
      <c r="B521" s="53">
        <f t="shared" si="10"/>
        <v>2.0938720000000002</v>
      </c>
      <c r="C521" s="53">
        <v>3.5369199999999998</v>
      </c>
    </row>
    <row r="522" spans="1:3" x14ac:dyDescent="0.25">
      <c r="A522" s="53">
        <v>0.52447200000000005</v>
      </c>
      <c r="B522" s="53">
        <f t="shared" si="10"/>
        <v>2.0978880000000002</v>
      </c>
      <c r="C522" s="53">
        <v>3.5348299999999999</v>
      </c>
    </row>
    <row r="523" spans="1:3" x14ac:dyDescent="0.25">
      <c r="A523" s="53">
        <v>0.52547600000000005</v>
      </c>
      <c r="B523" s="53">
        <f t="shared" si="10"/>
        <v>2.1019040000000002</v>
      </c>
      <c r="C523" s="53">
        <v>3.53274</v>
      </c>
    </row>
    <row r="524" spans="1:3" x14ac:dyDescent="0.25">
      <c r="A524" s="53">
        <v>0.52647900000000003</v>
      </c>
      <c r="B524" s="53">
        <f t="shared" si="10"/>
        <v>2.1059160000000001</v>
      </c>
      <c r="C524" s="53">
        <v>3.5306500000000001</v>
      </c>
    </row>
    <row r="525" spans="1:3" x14ac:dyDescent="0.25">
      <c r="A525" s="53">
        <v>0.52748300000000004</v>
      </c>
      <c r="B525" s="53">
        <f t="shared" si="10"/>
        <v>2.1099320000000001</v>
      </c>
      <c r="C525" s="53">
        <v>3.5285600000000001</v>
      </c>
    </row>
    <row r="526" spans="1:3" x14ac:dyDescent="0.25">
      <c r="A526" s="53">
        <v>0.52848700000000004</v>
      </c>
      <c r="B526" s="53">
        <f t="shared" si="10"/>
        <v>2.1139480000000002</v>
      </c>
      <c r="C526" s="53">
        <v>3.5264700000000002</v>
      </c>
    </row>
    <row r="527" spans="1:3" x14ac:dyDescent="0.25">
      <c r="A527" s="53">
        <v>0.52949100000000004</v>
      </c>
      <c r="B527" s="53">
        <f t="shared" si="10"/>
        <v>2.1179640000000002</v>
      </c>
      <c r="C527" s="53">
        <v>3.5243899999999999</v>
      </c>
    </row>
    <row r="528" spans="1:3" x14ac:dyDescent="0.25">
      <c r="A528" s="53">
        <v>0.53049500000000005</v>
      </c>
      <c r="B528" s="53">
        <f t="shared" si="10"/>
        <v>2.1219800000000002</v>
      </c>
      <c r="C528" s="53">
        <v>3.5223</v>
      </c>
    </row>
    <row r="529" spans="1:3" x14ac:dyDescent="0.25">
      <c r="A529" s="53">
        <v>0.53149900000000005</v>
      </c>
      <c r="B529" s="53">
        <f t="shared" si="10"/>
        <v>2.1259960000000002</v>
      </c>
      <c r="C529" s="53">
        <v>3.5202100000000001</v>
      </c>
    </row>
    <row r="530" spans="1:3" x14ac:dyDescent="0.25">
      <c r="A530" s="53">
        <v>0.53250299999999995</v>
      </c>
      <c r="B530" s="53">
        <f t="shared" si="10"/>
        <v>2.1300119999999998</v>
      </c>
      <c r="C530" s="53">
        <v>3.5181200000000001</v>
      </c>
    </row>
    <row r="531" spans="1:3" x14ac:dyDescent="0.25">
      <c r="A531" s="53">
        <v>0.53350600000000004</v>
      </c>
      <c r="B531" s="53">
        <f t="shared" si="10"/>
        <v>2.1340240000000001</v>
      </c>
      <c r="C531" s="53">
        <v>3.5160399999999998</v>
      </c>
    </row>
    <row r="532" spans="1:3" x14ac:dyDescent="0.25">
      <c r="A532" s="53">
        <v>0.53451000000000004</v>
      </c>
      <c r="B532" s="53">
        <f t="shared" si="10"/>
        <v>2.1380400000000002</v>
      </c>
      <c r="C532" s="53">
        <v>3.5139499999999999</v>
      </c>
    </row>
    <row r="533" spans="1:3" x14ac:dyDescent="0.25">
      <c r="A533" s="53">
        <v>0.53551400000000005</v>
      </c>
      <c r="B533" s="53">
        <f t="shared" si="10"/>
        <v>2.1420560000000002</v>
      </c>
      <c r="C533" s="53">
        <v>3.51186</v>
      </c>
    </row>
    <row r="534" spans="1:3" x14ac:dyDescent="0.25">
      <c r="A534" s="53">
        <v>0.53651800000000005</v>
      </c>
      <c r="B534" s="53">
        <f t="shared" si="10"/>
        <v>2.1460720000000002</v>
      </c>
      <c r="C534" s="53">
        <v>3.5097800000000001</v>
      </c>
    </row>
    <row r="535" spans="1:3" x14ac:dyDescent="0.25">
      <c r="A535" s="53">
        <v>0.53752200000000006</v>
      </c>
      <c r="B535" s="53">
        <f t="shared" si="10"/>
        <v>2.1500880000000002</v>
      </c>
      <c r="C535" s="53">
        <v>3.5076900000000002</v>
      </c>
    </row>
    <row r="536" spans="1:3" x14ac:dyDescent="0.25">
      <c r="A536" s="53">
        <v>0.53852599999999995</v>
      </c>
      <c r="B536" s="53">
        <f t="shared" si="10"/>
        <v>2.1541039999999998</v>
      </c>
      <c r="C536" s="53">
        <v>3.5055999999999998</v>
      </c>
    </row>
    <row r="537" spans="1:3" x14ac:dyDescent="0.25">
      <c r="A537" s="53">
        <v>0.53952999999999995</v>
      </c>
      <c r="B537" s="53">
        <f t="shared" si="10"/>
        <v>2.1581199999999998</v>
      </c>
      <c r="C537" s="53">
        <v>3.50352</v>
      </c>
    </row>
    <row r="538" spans="1:3" x14ac:dyDescent="0.25">
      <c r="A538" s="53">
        <v>0.54053399999999996</v>
      </c>
      <c r="B538" s="53">
        <f t="shared" si="10"/>
        <v>2.1621359999999998</v>
      </c>
      <c r="C538" s="53">
        <v>3.50143</v>
      </c>
    </row>
    <row r="539" spans="1:3" x14ac:dyDescent="0.25">
      <c r="A539" s="53">
        <v>0.54153799999999996</v>
      </c>
      <c r="B539" s="53">
        <f t="shared" si="10"/>
        <v>2.1661519999999999</v>
      </c>
      <c r="C539" s="53">
        <v>3.4993500000000002</v>
      </c>
    </row>
    <row r="540" spans="1:3" x14ac:dyDescent="0.25">
      <c r="A540" s="53">
        <v>0.54254100000000005</v>
      </c>
      <c r="B540" s="53">
        <f t="shared" si="10"/>
        <v>2.1701640000000002</v>
      </c>
      <c r="C540" s="53">
        <v>3.4972599999999998</v>
      </c>
    </row>
    <row r="541" spans="1:3" x14ac:dyDescent="0.25">
      <c r="A541" s="53">
        <v>0.54354499999999994</v>
      </c>
      <c r="B541" s="53">
        <f t="shared" si="10"/>
        <v>2.1741799999999998</v>
      </c>
      <c r="C541" s="53">
        <v>3.4951699999999999</v>
      </c>
    </row>
    <row r="542" spans="1:3" x14ac:dyDescent="0.25">
      <c r="A542" s="53">
        <v>0.54454899999999995</v>
      </c>
      <c r="B542" s="53">
        <f t="shared" si="10"/>
        <v>2.1781959999999998</v>
      </c>
      <c r="C542" s="53">
        <v>3.49309</v>
      </c>
    </row>
    <row r="543" spans="1:3" x14ac:dyDescent="0.25">
      <c r="A543" s="53">
        <v>0.54555299999999995</v>
      </c>
      <c r="B543" s="53">
        <f t="shared" si="10"/>
        <v>2.1822119999999998</v>
      </c>
      <c r="C543" s="53">
        <v>3.4910000000000001</v>
      </c>
    </row>
    <row r="544" spans="1:3" x14ac:dyDescent="0.25">
      <c r="A544" s="53">
        <v>0.54655699999999996</v>
      </c>
      <c r="B544" s="53">
        <f t="shared" si="10"/>
        <v>2.1862279999999998</v>
      </c>
      <c r="C544" s="53">
        <v>3.4889199999999998</v>
      </c>
    </row>
    <row r="545" spans="1:3" x14ac:dyDescent="0.25">
      <c r="A545" s="53">
        <v>0.54756099999999996</v>
      </c>
      <c r="B545" s="53">
        <f t="shared" si="10"/>
        <v>2.1902439999999999</v>
      </c>
      <c r="C545" s="53">
        <v>3.4868299999999999</v>
      </c>
    </row>
    <row r="546" spans="1:3" x14ac:dyDescent="0.25">
      <c r="A546" s="53">
        <v>0.54856499999999997</v>
      </c>
      <c r="B546" s="53">
        <f t="shared" si="10"/>
        <v>2.1942599999999999</v>
      </c>
      <c r="C546" s="53">
        <v>3.48475</v>
      </c>
    </row>
    <row r="547" spans="1:3" x14ac:dyDescent="0.25">
      <c r="A547" s="53">
        <v>0.54956899999999997</v>
      </c>
      <c r="B547" s="53">
        <f t="shared" si="10"/>
        <v>2.1982759999999999</v>
      </c>
      <c r="C547" s="53">
        <v>3.4826600000000001</v>
      </c>
    </row>
    <row r="548" spans="1:3" x14ac:dyDescent="0.25">
      <c r="A548" s="53">
        <v>0.55057299999999998</v>
      </c>
      <c r="B548" s="53">
        <f t="shared" si="10"/>
        <v>2.2022919999999999</v>
      </c>
      <c r="C548" s="53">
        <v>3.4805799999999998</v>
      </c>
    </row>
    <row r="549" spans="1:3" x14ac:dyDescent="0.25">
      <c r="A549" s="53">
        <v>0.55157699999999998</v>
      </c>
      <c r="B549" s="53">
        <f t="shared" si="10"/>
        <v>2.2063079999999999</v>
      </c>
      <c r="C549" s="53">
        <v>3.4784999999999999</v>
      </c>
    </row>
    <row r="550" spans="1:3" x14ac:dyDescent="0.25">
      <c r="A550" s="53">
        <v>0.55258099999999999</v>
      </c>
      <c r="B550" s="53">
        <f t="shared" si="10"/>
        <v>2.210324</v>
      </c>
      <c r="C550" s="53">
        <v>3.47641</v>
      </c>
    </row>
    <row r="551" spans="1:3" x14ac:dyDescent="0.25">
      <c r="A551" s="53">
        <v>0.55358499999999999</v>
      </c>
      <c r="B551" s="53">
        <f t="shared" si="10"/>
        <v>2.21434</v>
      </c>
      <c r="C551" s="53">
        <v>3.4743300000000001</v>
      </c>
    </row>
    <row r="552" spans="1:3" x14ac:dyDescent="0.25">
      <c r="A552" s="53">
        <v>0.554589</v>
      </c>
      <c r="B552" s="53">
        <f t="shared" si="10"/>
        <v>2.218356</v>
      </c>
      <c r="C552" s="53">
        <v>3.4722400000000002</v>
      </c>
    </row>
    <row r="553" spans="1:3" x14ac:dyDescent="0.25">
      <c r="A553" s="53">
        <v>0.55559199999999997</v>
      </c>
      <c r="B553" s="53">
        <f t="shared" si="10"/>
        <v>2.2223679999999999</v>
      </c>
      <c r="C553" s="53">
        <v>3.4701599999999999</v>
      </c>
    </row>
    <row r="554" spans="1:3" x14ac:dyDescent="0.25">
      <c r="A554" s="53">
        <v>0.55659599999999998</v>
      </c>
      <c r="B554" s="53">
        <f t="shared" si="10"/>
        <v>2.2263839999999999</v>
      </c>
      <c r="C554" s="53">
        <v>3.4680800000000001</v>
      </c>
    </row>
    <row r="555" spans="1:3" x14ac:dyDescent="0.25">
      <c r="A555" s="53">
        <v>0.55759999999999998</v>
      </c>
      <c r="B555" s="53">
        <f t="shared" si="10"/>
        <v>2.2303999999999999</v>
      </c>
      <c r="C555" s="53">
        <v>3.4659900000000001</v>
      </c>
    </row>
    <row r="556" spans="1:3" x14ac:dyDescent="0.25">
      <c r="A556" s="53">
        <v>0.55860399999999999</v>
      </c>
      <c r="B556" s="53">
        <f t="shared" si="10"/>
        <v>2.234416</v>
      </c>
      <c r="C556" s="53">
        <v>3.4639099999999998</v>
      </c>
    </row>
    <row r="557" spans="1:3" x14ac:dyDescent="0.25">
      <c r="A557" s="53">
        <v>0.55960799999999999</v>
      </c>
      <c r="B557" s="53">
        <f t="shared" si="10"/>
        <v>2.238432</v>
      </c>
      <c r="C557" s="53">
        <v>3.46183</v>
      </c>
    </row>
    <row r="558" spans="1:3" x14ac:dyDescent="0.25">
      <c r="A558" s="53">
        <v>0.560612</v>
      </c>
      <c r="B558" s="53">
        <f t="shared" si="10"/>
        <v>2.242448</v>
      </c>
      <c r="C558" s="53">
        <v>3.45974</v>
      </c>
    </row>
    <row r="559" spans="1:3" x14ac:dyDescent="0.25">
      <c r="A559" s="53">
        <v>0.561616</v>
      </c>
      <c r="B559" s="53">
        <f t="shared" si="10"/>
        <v>2.246464</v>
      </c>
      <c r="C559" s="53">
        <v>3.4576600000000002</v>
      </c>
    </row>
    <row r="560" spans="1:3" x14ac:dyDescent="0.25">
      <c r="A560" s="53">
        <v>0.56262000000000001</v>
      </c>
      <c r="B560" s="53">
        <f t="shared" si="10"/>
        <v>2.25048</v>
      </c>
      <c r="C560" s="53">
        <v>3.4555799999999999</v>
      </c>
    </row>
    <row r="561" spans="1:3" x14ac:dyDescent="0.25">
      <c r="A561" s="53">
        <v>0.56362400000000001</v>
      </c>
      <c r="B561" s="53">
        <f t="shared" si="10"/>
        <v>2.2544960000000001</v>
      </c>
      <c r="C561" s="53">
        <v>3.4535</v>
      </c>
    </row>
    <row r="562" spans="1:3" x14ac:dyDescent="0.25">
      <c r="A562" s="53">
        <v>0.56462800000000002</v>
      </c>
      <c r="B562" s="53">
        <f t="shared" si="10"/>
        <v>2.2585120000000001</v>
      </c>
      <c r="C562" s="53">
        <v>3.4514100000000001</v>
      </c>
    </row>
    <row r="563" spans="1:3" x14ac:dyDescent="0.25">
      <c r="A563" s="53">
        <v>0.56563200000000002</v>
      </c>
      <c r="B563" s="53">
        <f t="shared" si="10"/>
        <v>2.2625280000000001</v>
      </c>
      <c r="C563" s="53">
        <v>3.4493299999999998</v>
      </c>
    </row>
    <row r="564" spans="1:3" x14ac:dyDescent="0.25">
      <c r="A564" s="53">
        <v>0.56663600000000003</v>
      </c>
      <c r="B564" s="53">
        <f t="shared" si="10"/>
        <v>2.2665440000000001</v>
      </c>
      <c r="C564" s="53">
        <v>3.4472499999999999</v>
      </c>
    </row>
    <row r="565" spans="1:3" x14ac:dyDescent="0.25">
      <c r="A565" s="53">
        <v>0.56764000000000003</v>
      </c>
      <c r="B565" s="53">
        <f t="shared" si="10"/>
        <v>2.2705600000000001</v>
      </c>
      <c r="C565" s="53">
        <v>3.4451700000000001</v>
      </c>
    </row>
    <row r="566" spans="1:3" x14ac:dyDescent="0.25">
      <c r="A566" s="53">
        <v>0.56864400000000004</v>
      </c>
      <c r="B566" s="53">
        <f t="shared" si="10"/>
        <v>2.2745760000000002</v>
      </c>
      <c r="C566" s="53">
        <v>3.4430800000000001</v>
      </c>
    </row>
    <row r="567" spans="1:3" x14ac:dyDescent="0.25">
      <c r="A567" s="53">
        <v>0.56964800000000004</v>
      </c>
      <c r="B567" s="53">
        <f t="shared" si="10"/>
        <v>2.2785920000000002</v>
      </c>
      <c r="C567" s="53">
        <v>3.4409999999999998</v>
      </c>
    </row>
    <row r="568" spans="1:3" x14ac:dyDescent="0.25">
      <c r="A568" s="53">
        <v>0.57065200000000005</v>
      </c>
      <c r="B568" s="53">
        <f t="shared" si="10"/>
        <v>2.2826080000000002</v>
      </c>
      <c r="C568" s="53">
        <v>3.43892</v>
      </c>
    </row>
    <row r="569" spans="1:3" x14ac:dyDescent="0.25">
      <c r="A569" s="53">
        <v>0.57165600000000005</v>
      </c>
      <c r="B569" s="53">
        <f t="shared" si="10"/>
        <v>2.2866240000000002</v>
      </c>
      <c r="C569" s="53">
        <v>3.4368400000000001</v>
      </c>
    </row>
    <row r="570" spans="1:3" x14ac:dyDescent="0.25">
      <c r="A570" s="53">
        <v>0.57265999999999995</v>
      </c>
      <c r="B570" s="53">
        <f t="shared" si="10"/>
        <v>2.2906399999999998</v>
      </c>
      <c r="C570" s="53">
        <v>3.4347599999999998</v>
      </c>
    </row>
    <row r="571" spans="1:3" x14ac:dyDescent="0.25">
      <c r="A571" s="53">
        <v>0.57366399999999995</v>
      </c>
      <c r="B571" s="53">
        <f t="shared" si="10"/>
        <v>2.2946559999999998</v>
      </c>
      <c r="C571" s="53">
        <v>3.43268</v>
      </c>
    </row>
    <row r="572" spans="1:3" x14ac:dyDescent="0.25">
      <c r="A572" s="53">
        <v>0.57466799999999996</v>
      </c>
      <c r="B572" s="53">
        <f t="shared" si="10"/>
        <v>2.2986719999999998</v>
      </c>
      <c r="C572" s="53">
        <v>3.4306000000000001</v>
      </c>
    </row>
    <row r="573" spans="1:3" x14ac:dyDescent="0.25">
      <c r="A573" s="53">
        <v>0.57567199999999996</v>
      </c>
      <c r="B573" s="53">
        <f t="shared" si="10"/>
        <v>2.3026879999999998</v>
      </c>
      <c r="C573" s="53">
        <v>3.4285199999999998</v>
      </c>
    </row>
    <row r="574" spans="1:3" x14ac:dyDescent="0.25">
      <c r="A574" s="53">
        <v>0.57667599999999997</v>
      </c>
      <c r="B574" s="53">
        <f t="shared" si="10"/>
        <v>2.3067039999999999</v>
      </c>
      <c r="C574" s="53">
        <v>3.4264299999999999</v>
      </c>
    </row>
    <row r="575" spans="1:3" x14ac:dyDescent="0.25">
      <c r="A575" s="53">
        <v>0.57767999999999997</v>
      </c>
      <c r="B575" s="53">
        <f t="shared" si="10"/>
        <v>2.3107199999999999</v>
      </c>
      <c r="C575" s="53">
        <v>3.42435</v>
      </c>
    </row>
    <row r="576" spans="1:3" x14ac:dyDescent="0.25">
      <c r="A576" s="53">
        <v>0.57868399999999998</v>
      </c>
      <c r="B576" s="53">
        <f t="shared" si="10"/>
        <v>2.3147359999999999</v>
      </c>
      <c r="C576" s="53">
        <v>3.4222700000000001</v>
      </c>
    </row>
    <row r="577" spans="1:3" x14ac:dyDescent="0.25">
      <c r="A577" s="53">
        <v>0.57968799999999998</v>
      </c>
      <c r="B577" s="53">
        <f t="shared" si="10"/>
        <v>2.3187519999999999</v>
      </c>
      <c r="C577" s="53">
        <v>3.4201899999999998</v>
      </c>
    </row>
    <row r="578" spans="1:3" x14ac:dyDescent="0.25">
      <c r="A578" s="53">
        <v>0.58069199999999999</v>
      </c>
      <c r="B578" s="53">
        <f t="shared" si="10"/>
        <v>2.3227679999999999</v>
      </c>
      <c r="C578" s="53">
        <v>3.41811</v>
      </c>
    </row>
    <row r="579" spans="1:3" x14ac:dyDescent="0.25">
      <c r="A579" s="53">
        <v>0.58169599999999999</v>
      </c>
      <c r="B579" s="53">
        <f t="shared" si="10"/>
        <v>2.326784</v>
      </c>
      <c r="C579" s="53">
        <v>3.4160300000000001</v>
      </c>
    </row>
    <row r="580" spans="1:3" x14ac:dyDescent="0.25">
      <c r="A580" s="53">
        <v>0.5827</v>
      </c>
      <c r="B580" s="53">
        <f t="shared" si="10"/>
        <v>2.3308</v>
      </c>
      <c r="C580" s="53">
        <v>3.4139499999999998</v>
      </c>
    </row>
    <row r="581" spans="1:3" x14ac:dyDescent="0.25">
      <c r="A581" s="53">
        <v>0.583704</v>
      </c>
      <c r="B581" s="53">
        <f t="shared" ref="B581:B644" si="11">A581*4</f>
        <v>2.334816</v>
      </c>
      <c r="C581" s="53">
        <v>3.41187</v>
      </c>
    </row>
    <row r="582" spans="1:3" x14ac:dyDescent="0.25">
      <c r="A582" s="53">
        <v>0.58470800000000001</v>
      </c>
      <c r="B582" s="53">
        <f t="shared" si="11"/>
        <v>2.338832</v>
      </c>
      <c r="C582" s="53">
        <v>3.4097900000000001</v>
      </c>
    </row>
    <row r="583" spans="1:3" x14ac:dyDescent="0.25">
      <c r="A583" s="53">
        <v>0.58571200000000001</v>
      </c>
      <c r="B583" s="53">
        <f t="shared" si="11"/>
        <v>2.342848</v>
      </c>
      <c r="C583" s="53">
        <v>3.4077099999999998</v>
      </c>
    </row>
    <row r="584" spans="1:3" x14ac:dyDescent="0.25">
      <c r="A584" s="53">
        <v>0.58671600000000002</v>
      </c>
      <c r="B584" s="53">
        <f t="shared" si="11"/>
        <v>2.3468640000000001</v>
      </c>
      <c r="C584" s="53">
        <v>3.4056299999999999</v>
      </c>
    </row>
    <row r="585" spans="1:3" x14ac:dyDescent="0.25">
      <c r="A585" s="53">
        <v>0.58772000000000002</v>
      </c>
      <c r="B585" s="53">
        <f t="shared" si="11"/>
        <v>2.3508800000000001</v>
      </c>
      <c r="C585" s="53">
        <v>3.4035500000000001</v>
      </c>
    </row>
    <row r="586" spans="1:3" x14ac:dyDescent="0.25">
      <c r="A586" s="53">
        <v>0.58872400000000003</v>
      </c>
      <c r="B586" s="53">
        <f t="shared" si="11"/>
        <v>2.3548960000000001</v>
      </c>
      <c r="C586" s="53">
        <v>3.4014700000000002</v>
      </c>
    </row>
    <row r="587" spans="1:3" x14ac:dyDescent="0.25">
      <c r="A587" s="53">
        <v>0.58972800000000003</v>
      </c>
      <c r="B587" s="53">
        <f t="shared" si="11"/>
        <v>2.3589120000000001</v>
      </c>
      <c r="C587" s="53">
        <v>3.3993899999999999</v>
      </c>
    </row>
    <row r="588" spans="1:3" x14ac:dyDescent="0.25">
      <c r="A588" s="53">
        <v>0.59073200000000003</v>
      </c>
      <c r="B588" s="53">
        <f t="shared" si="11"/>
        <v>2.3629280000000001</v>
      </c>
      <c r="C588" s="53">
        <v>3.3973200000000001</v>
      </c>
    </row>
    <row r="589" spans="1:3" x14ac:dyDescent="0.25">
      <c r="A589" s="53">
        <v>0.59173600000000004</v>
      </c>
      <c r="B589" s="53">
        <f t="shared" si="11"/>
        <v>2.3669440000000002</v>
      </c>
      <c r="C589" s="53">
        <v>3.3952399999999998</v>
      </c>
    </row>
    <row r="590" spans="1:3" x14ac:dyDescent="0.25">
      <c r="A590" s="53">
        <v>0.59274000000000004</v>
      </c>
      <c r="B590" s="53">
        <f t="shared" si="11"/>
        <v>2.3709600000000002</v>
      </c>
      <c r="C590" s="53">
        <v>3.39316</v>
      </c>
    </row>
    <row r="591" spans="1:3" x14ac:dyDescent="0.25">
      <c r="A591" s="53">
        <v>0.59374499999999997</v>
      </c>
      <c r="B591" s="53">
        <f t="shared" si="11"/>
        <v>2.3749799999999999</v>
      </c>
      <c r="C591" s="53">
        <v>3.3910800000000001</v>
      </c>
    </row>
    <row r="592" spans="1:3" x14ac:dyDescent="0.25">
      <c r="A592" s="53">
        <v>0.59474899999999997</v>
      </c>
      <c r="B592" s="53">
        <f t="shared" si="11"/>
        <v>2.3789959999999999</v>
      </c>
      <c r="C592" s="53">
        <v>3.3889999999999998</v>
      </c>
    </row>
    <row r="593" spans="1:3" x14ac:dyDescent="0.25">
      <c r="A593" s="53">
        <v>0.59575299999999998</v>
      </c>
      <c r="B593" s="53">
        <f t="shared" si="11"/>
        <v>2.3830119999999999</v>
      </c>
      <c r="C593" s="53">
        <v>3.3869199999999999</v>
      </c>
    </row>
    <row r="594" spans="1:3" x14ac:dyDescent="0.25">
      <c r="A594" s="53">
        <v>0.59675699999999998</v>
      </c>
      <c r="B594" s="53">
        <f t="shared" si="11"/>
        <v>2.3870279999999999</v>
      </c>
      <c r="C594" s="53">
        <v>3.3848400000000001</v>
      </c>
    </row>
    <row r="595" spans="1:3" x14ac:dyDescent="0.25">
      <c r="A595" s="53">
        <v>0.59776099999999999</v>
      </c>
      <c r="B595" s="53">
        <f t="shared" si="11"/>
        <v>2.3910439999999999</v>
      </c>
      <c r="C595" s="53">
        <v>3.3827600000000002</v>
      </c>
    </row>
    <row r="596" spans="1:3" x14ac:dyDescent="0.25">
      <c r="A596" s="53">
        <v>0.59876499999999999</v>
      </c>
      <c r="B596" s="53">
        <f t="shared" si="11"/>
        <v>2.39506</v>
      </c>
      <c r="C596" s="53">
        <v>3.38069</v>
      </c>
    </row>
    <row r="597" spans="1:3" x14ac:dyDescent="0.25">
      <c r="A597" s="53">
        <v>0.599769</v>
      </c>
      <c r="B597" s="53">
        <f t="shared" si="11"/>
        <v>2.399076</v>
      </c>
      <c r="C597" s="53">
        <v>3.3786100000000001</v>
      </c>
    </row>
    <row r="598" spans="1:3" x14ac:dyDescent="0.25">
      <c r="A598" s="53">
        <v>0.600773</v>
      </c>
      <c r="B598" s="53">
        <f t="shared" si="11"/>
        <v>2.403092</v>
      </c>
      <c r="C598" s="53">
        <v>3.3765299999999998</v>
      </c>
    </row>
    <row r="599" spans="1:3" x14ac:dyDescent="0.25">
      <c r="A599" s="53">
        <v>0.60177700000000001</v>
      </c>
      <c r="B599" s="53">
        <f t="shared" si="11"/>
        <v>2.407108</v>
      </c>
      <c r="C599" s="53">
        <v>3.3744499999999999</v>
      </c>
    </row>
    <row r="600" spans="1:3" x14ac:dyDescent="0.25">
      <c r="A600" s="53">
        <v>0.60278100000000001</v>
      </c>
      <c r="B600" s="53">
        <f t="shared" si="11"/>
        <v>2.411124</v>
      </c>
      <c r="C600" s="53">
        <v>3.3723700000000001</v>
      </c>
    </row>
    <row r="601" spans="1:3" x14ac:dyDescent="0.25">
      <c r="A601" s="53">
        <v>0.60378500000000002</v>
      </c>
      <c r="B601" s="53">
        <f t="shared" si="11"/>
        <v>2.4151400000000001</v>
      </c>
      <c r="C601" s="53">
        <v>3.3702999999999999</v>
      </c>
    </row>
    <row r="602" spans="1:3" x14ac:dyDescent="0.25">
      <c r="A602" s="53">
        <v>0.60478900000000002</v>
      </c>
      <c r="B602" s="53">
        <f t="shared" si="11"/>
        <v>2.4191560000000001</v>
      </c>
      <c r="C602" s="53">
        <v>3.36822</v>
      </c>
    </row>
    <row r="603" spans="1:3" x14ac:dyDescent="0.25">
      <c r="A603" s="53">
        <v>0.60579300000000003</v>
      </c>
      <c r="B603" s="53">
        <f t="shared" si="11"/>
        <v>2.4231720000000001</v>
      </c>
      <c r="C603" s="53">
        <v>3.3661400000000001</v>
      </c>
    </row>
    <row r="604" spans="1:3" x14ac:dyDescent="0.25">
      <c r="A604" s="53">
        <v>0.60679700000000003</v>
      </c>
      <c r="B604" s="53">
        <f t="shared" si="11"/>
        <v>2.4271880000000001</v>
      </c>
      <c r="C604" s="53">
        <v>3.3640599999999998</v>
      </c>
    </row>
    <row r="605" spans="1:3" x14ac:dyDescent="0.25">
      <c r="A605" s="53">
        <v>0.60780199999999995</v>
      </c>
      <c r="B605" s="53">
        <f t="shared" si="11"/>
        <v>2.4312079999999998</v>
      </c>
      <c r="C605" s="53">
        <v>3.36199</v>
      </c>
    </row>
    <row r="606" spans="1:3" x14ac:dyDescent="0.25">
      <c r="A606" s="53">
        <v>0.60880599999999996</v>
      </c>
      <c r="B606" s="53">
        <f t="shared" si="11"/>
        <v>2.4352239999999998</v>
      </c>
      <c r="C606" s="53">
        <v>3.3599100000000002</v>
      </c>
    </row>
    <row r="607" spans="1:3" x14ac:dyDescent="0.25">
      <c r="A607" s="53">
        <v>0.60980999999999996</v>
      </c>
      <c r="B607" s="53">
        <f t="shared" si="11"/>
        <v>2.4392399999999999</v>
      </c>
      <c r="C607" s="53">
        <v>3.3578299999999999</v>
      </c>
    </row>
    <row r="608" spans="1:3" x14ac:dyDescent="0.25">
      <c r="A608" s="53">
        <v>0.61081399999999997</v>
      </c>
      <c r="B608" s="53">
        <f t="shared" si="11"/>
        <v>2.4432559999999999</v>
      </c>
      <c r="C608" s="53">
        <v>3.3557600000000001</v>
      </c>
    </row>
    <row r="609" spans="1:3" x14ac:dyDescent="0.25">
      <c r="A609" s="53">
        <v>0.61181799999999997</v>
      </c>
      <c r="B609" s="53">
        <f t="shared" si="11"/>
        <v>2.4472719999999999</v>
      </c>
      <c r="C609" s="53">
        <v>3.3536800000000002</v>
      </c>
    </row>
    <row r="610" spans="1:3" x14ac:dyDescent="0.25">
      <c r="A610" s="53">
        <v>0.61282199999999998</v>
      </c>
      <c r="B610" s="53">
        <f t="shared" si="11"/>
        <v>2.4512879999999999</v>
      </c>
      <c r="C610" s="53">
        <v>3.3515999999999999</v>
      </c>
    </row>
    <row r="611" spans="1:3" x14ac:dyDescent="0.25">
      <c r="A611" s="53">
        <v>0.61382599999999998</v>
      </c>
      <c r="B611" s="53">
        <f t="shared" si="11"/>
        <v>2.4553039999999999</v>
      </c>
      <c r="C611" s="53">
        <v>3.3495300000000001</v>
      </c>
    </row>
    <row r="612" spans="1:3" x14ac:dyDescent="0.25">
      <c r="A612" s="53">
        <v>0.61482999999999999</v>
      </c>
      <c r="B612" s="53">
        <f t="shared" si="11"/>
        <v>2.45932</v>
      </c>
      <c r="C612" s="53">
        <v>3.3474499999999998</v>
      </c>
    </row>
    <row r="613" spans="1:3" x14ac:dyDescent="0.25">
      <c r="A613" s="53">
        <v>0.61583399999999999</v>
      </c>
      <c r="B613" s="53">
        <f t="shared" si="11"/>
        <v>2.463336</v>
      </c>
      <c r="C613" s="53">
        <v>3.34537</v>
      </c>
    </row>
    <row r="614" spans="1:3" x14ac:dyDescent="0.25">
      <c r="A614" s="53">
        <v>0.616838</v>
      </c>
      <c r="B614" s="53">
        <f t="shared" si="11"/>
        <v>2.467352</v>
      </c>
      <c r="C614" s="53">
        <v>3.3433000000000002</v>
      </c>
    </row>
    <row r="615" spans="1:3" x14ac:dyDescent="0.25">
      <c r="A615" s="53">
        <v>0.61784300000000003</v>
      </c>
      <c r="B615" s="53">
        <f t="shared" si="11"/>
        <v>2.4713720000000001</v>
      </c>
      <c r="C615" s="53">
        <v>3.3412199999999999</v>
      </c>
    </row>
    <row r="616" spans="1:3" x14ac:dyDescent="0.25">
      <c r="A616" s="53">
        <v>0.61884700000000004</v>
      </c>
      <c r="B616" s="53">
        <f t="shared" si="11"/>
        <v>2.4753880000000001</v>
      </c>
      <c r="C616" s="53">
        <v>3.33914</v>
      </c>
    </row>
    <row r="617" spans="1:3" x14ac:dyDescent="0.25">
      <c r="A617" s="53">
        <v>0.61985100000000004</v>
      </c>
      <c r="B617" s="53">
        <f t="shared" si="11"/>
        <v>2.4794040000000002</v>
      </c>
      <c r="C617" s="53">
        <v>3.3370700000000002</v>
      </c>
    </row>
    <row r="618" spans="1:3" x14ac:dyDescent="0.25">
      <c r="A618" s="53">
        <v>0.62085500000000005</v>
      </c>
      <c r="B618" s="53">
        <f t="shared" si="11"/>
        <v>2.4834200000000002</v>
      </c>
      <c r="C618" s="53">
        <v>3.3349899999999999</v>
      </c>
    </row>
    <row r="619" spans="1:3" x14ac:dyDescent="0.25">
      <c r="A619" s="53">
        <v>0.62185900000000005</v>
      </c>
      <c r="B619" s="53">
        <f t="shared" si="11"/>
        <v>2.4874360000000002</v>
      </c>
      <c r="C619" s="53">
        <v>3.3329200000000001</v>
      </c>
    </row>
    <row r="620" spans="1:3" x14ac:dyDescent="0.25">
      <c r="A620" s="53">
        <v>0.62286300000000006</v>
      </c>
      <c r="B620" s="53">
        <f t="shared" si="11"/>
        <v>2.4914520000000002</v>
      </c>
      <c r="C620" s="53">
        <v>3.3308399999999998</v>
      </c>
    </row>
    <row r="621" spans="1:3" x14ac:dyDescent="0.25">
      <c r="A621" s="53">
        <v>0.62386699999999995</v>
      </c>
      <c r="B621" s="53">
        <f t="shared" si="11"/>
        <v>2.4954679999999998</v>
      </c>
      <c r="C621" s="53">
        <v>3.3287599999999999</v>
      </c>
    </row>
    <row r="622" spans="1:3" x14ac:dyDescent="0.25">
      <c r="A622" s="53">
        <v>0.62487099999999995</v>
      </c>
      <c r="B622" s="53">
        <f t="shared" si="11"/>
        <v>2.4994839999999998</v>
      </c>
      <c r="C622" s="53">
        <v>3.3266900000000001</v>
      </c>
    </row>
    <row r="623" spans="1:3" x14ac:dyDescent="0.25">
      <c r="A623" s="53">
        <v>0.62587599999999999</v>
      </c>
      <c r="B623" s="53">
        <f t="shared" si="11"/>
        <v>2.503504</v>
      </c>
      <c r="C623" s="53">
        <v>3.3246099999999998</v>
      </c>
    </row>
    <row r="624" spans="1:3" x14ac:dyDescent="0.25">
      <c r="A624" s="53">
        <v>0.62687999999999999</v>
      </c>
      <c r="B624" s="53">
        <f t="shared" si="11"/>
        <v>2.50752</v>
      </c>
      <c r="C624" s="53">
        <v>3.32254</v>
      </c>
    </row>
    <row r="625" spans="1:3" x14ac:dyDescent="0.25">
      <c r="A625" s="53">
        <v>0.627884</v>
      </c>
      <c r="B625" s="53">
        <f t="shared" si="11"/>
        <v>2.511536</v>
      </c>
      <c r="C625" s="53">
        <v>3.3204600000000002</v>
      </c>
    </row>
    <row r="626" spans="1:3" x14ac:dyDescent="0.25">
      <c r="A626" s="53">
        <v>0.628888</v>
      </c>
      <c r="B626" s="53">
        <f t="shared" si="11"/>
        <v>2.515552</v>
      </c>
      <c r="C626" s="53">
        <v>3.31839</v>
      </c>
    </row>
    <row r="627" spans="1:3" x14ac:dyDescent="0.25">
      <c r="A627" s="53">
        <v>0.62989200000000001</v>
      </c>
      <c r="B627" s="53">
        <f t="shared" si="11"/>
        <v>2.519568</v>
      </c>
      <c r="C627" s="53">
        <v>3.3163100000000001</v>
      </c>
    </row>
    <row r="628" spans="1:3" x14ac:dyDescent="0.25">
      <c r="A628" s="53">
        <v>0.63089600000000001</v>
      </c>
      <c r="B628" s="53">
        <f t="shared" si="11"/>
        <v>2.523584</v>
      </c>
      <c r="C628" s="53">
        <v>3.3142399999999999</v>
      </c>
    </row>
    <row r="629" spans="1:3" x14ac:dyDescent="0.25">
      <c r="A629" s="53">
        <v>0.63190000000000002</v>
      </c>
      <c r="B629" s="53">
        <f t="shared" si="11"/>
        <v>2.5276000000000001</v>
      </c>
      <c r="C629" s="53">
        <v>3.31216</v>
      </c>
    </row>
    <row r="630" spans="1:3" x14ac:dyDescent="0.25">
      <c r="A630" s="53">
        <v>0.63290400000000002</v>
      </c>
      <c r="B630" s="53">
        <f t="shared" si="11"/>
        <v>2.5316160000000001</v>
      </c>
      <c r="C630" s="53">
        <v>3.3100900000000002</v>
      </c>
    </row>
    <row r="631" spans="1:3" x14ac:dyDescent="0.25">
      <c r="A631" s="53">
        <v>0.63390899999999994</v>
      </c>
      <c r="B631" s="53">
        <f t="shared" si="11"/>
        <v>2.5356359999999998</v>
      </c>
      <c r="C631" s="53">
        <v>3.3080099999999999</v>
      </c>
    </row>
    <row r="632" spans="1:3" x14ac:dyDescent="0.25">
      <c r="A632" s="53">
        <v>0.63491299999999995</v>
      </c>
      <c r="B632" s="53">
        <f t="shared" si="11"/>
        <v>2.5396519999999998</v>
      </c>
      <c r="C632" s="53">
        <v>3.3059400000000001</v>
      </c>
    </row>
    <row r="633" spans="1:3" x14ac:dyDescent="0.25">
      <c r="A633" s="53">
        <v>0.63591699999999995</v>
      </c>
      <c r="B633" s="53">
        <f t="shared" si="11"/>
        <v>2.5436679999999998</v>
      </c>
      <c r="C633" s="53">
        <v>3.3038599999999998</v>
      </c>
    </row>
    <row r="634" spans="1:3" x14ac:dyDescent="0.25">
      <c r="A634" s="53">
        <v>0.63692099999999996</v>
      </c>
      <c r="B634" s="53">
        <f t="shared" si="11"/>
        <v>2.5476839999999998</v>
      </c>
      <c r="C634" s="53">
        <v>3.30179</v>
      </c>
    </row>
    <row r="635" spans="1:3" x14ac:dyDescent="0.25">
      <c r="A635" s="53">
        <v>0.63792499999999996</v>
      </c>
      <c r="B635" s="53">
        <f t="shared" si="11"/>
        <v>2.5516999999999999</v>
      </c>
      <c r="C635" s="53">
        <v>3.2997100000000001</v>
      </c>
    </row>
    <row r="636" spans="1:3" x14ac:dyDescent="0.25">
      <c r="A636" s="53">
        <v>0.63892899999999997</v>
      </c>
      <c r="B636" s="53">
        <f t="shared" si="11"/>
        <v>2.5557159999999999</v>
      </c>
      <c r="C636" s="53">
        <v>3.2976399999999999</v>
      </c>
    </row>
    <row r="637" spans="1:3" x14ac:dyDescent="0.25">
      <c r="A637" s="53">
        <v>0.639934</v>
      </c>
      <c r="B637" s="53">
        <f t="shared" si="11"/>
        <v>2.559736</v>
      </c>
      <c r="C637" s="53">
        <v>3.2955700000000001</v>
      </c>
    </row>
    <row r="638" spans="1:3" x14ac:dyDescent="0.25">
      <c r="A638" s="53">
        <v>0.64093800000000001</v>
      </c>
      <c r="B638" s="53">
        <f t="shared" si="11"/>
        <v>2.563752</v>
      </c>
      <c r="C638" s="53">
        <v>3.2934899999999998</v>
      </c>
    </row>
    <row r="639" spans="1:3" x14ac:dyDescent="0.25">
      <c r="A639" s="53">
        <v>0.64194200000000001</v>
      </c>
      <c r="B639" s="53">
        <f t="shared" si="11"/>
        <v>2.5677680000000001</v>
      </c>
      <c r="C639" s="53">
        <v>3.29142</v>
      </c>
    </row>
    <row r="640" spans="1:3" x14ac:dyDescent="0.25">
      <c r="A640" s="53">
        <v>0.64294600000000002</v>
      </c>
      <c r="B640" s="53">
        <f t="shared" si="11"/>
        <v>2.5717840000000001</v>
      </c>
      <c r="C640" s="53">
        <v>3.2893400000000002</v>
      </c>
    </row>
    <row r="641" spans="1:3" x14ac:dyDescent="0.25">
      <c r="A641" s="53">
        <v>0.64395000000000002</v>
      </c>
      <c r="B641" s="53">
        <f t="shared" si="11"/>
        <v>2.5758000000000001</v>
      </c>
      <c r="C641" s="53">
        <v>3.2872699999999999</v>
      </c>
    </row>
    <row r="642" spans="1:3" x14ac:dyDescent="0.25">
      <c r="A642" s="53">
        <v>0.64495400000000003</v>
      </c>
      <c r="B642" s="53">
        <f t="shared" si="11"/>
        <v>2.5798160000000001</v>
      </c>
      <c r="C642" s="53">
        <v>3.2852000000000001</v>
      </c>
    </row>
    <row r="643" spans="1:3" x14ac:dyDescent="0.25">
      <c r="A643" s="53">
        <v>0.64595899999999995</v>
      </c>
      <c r="B643" s="53">
        <f t="shared" si="11"/>
        <v>2.5838359999999998</v>
      </c>
      <c r="C643" s="53">
        <v>3.2831199999999998</v>
      </c>
    </row>
    <row r="644" spans="1:3" x14ac:dyDescent="0.25">
      <c r="A644" s="53">
        <v>0.64696299999999995</v>
      </c>
      <c r="B644" s="53">
        <f t="shared" si="11"/>
        <v>2.5878519999999998</v>
      </c>
      <c r="C644" s="53">
        <v>3.28105</v>
      </c>
    </row>
    <row r="645" spans="1:3" x14ac:dyDescent="0.25">
      <c r="A645" s="53">
        <v>0.64796699999999996</v>
      </c>
      <c r="B645" s="53">
        <f t="shared" ref="B645:B708" si="12">A645*4</f>
        <v>2.5918679999999998</v>
      </c>
      <c r="C645" s="53">
        <v>3.2789700000000002</v>
      </c>
    </row>
    <row r="646" spans="1:3" x14ac:dyDescent="0.25">
      <c r="A646" s="53">
        <v>0.64897099999999996</v>
      </c>
      <c r="B646" s="53">
        <f t="shared" si="12"/>
        <v>2.5958839999999999</v>
      </c>
      <c r="C646" s="53">
        <v>3.2768999999999999</v>
      </c>
    </row>
    <row r="647" spans="1:3" x14ac:dyDescent="0.25">
      <c r="A647" s="53">
        <v>0.64997499999999997</v>
      </c>
      <c r="B647" s="53">
        <f t="shared" si="12"/>
        <v>2.5998999999999999</v>
      </c>
      <c r="C647" s="53">
        <v>3.2748300000000001</v>
      </c>
    </row>
    <row r="648" spans="1:3" x14ac:dyDescent="0.25">
      <c r="A648" s="53">
        <v>0.65097899999999997</v>
      </c>
      <c r="B648" s="53">
        <f t="shared" si="12"/>
        <v>2.6039159999999999</v>
      </c>
      <c r="C648" s="53">
        <v>3.2727499999999998</v>
      </c>
    </row>
    <row r="649" spans="1:3" x14ac:dyDescent="0.25">
      <c r="A649" s="53">
        <v>0.65198400000000001</v>
      </c>
      <c r="B649" s="53">
        <f t="shared" si="12"/>
        <v>2.607936</v>
      </c>
      <c r="C649" s="53">
        <v>3.27068</v>
      </c>
    </row>
    <row r="650" spans="1:3" x14ac:dyDescent="0.25">
      <c r="A650" s="53">
        <v>0.65298800000000001</v>
      </c>
      <c r="B650" s="53">
        <f t="shared" si="12"/>
        <v>2.6119520000000001</v>
      </c>
      <c r="C650" s="53">
        <v>3.2686099999999998</v>
      </c>
    </row>
    <row r="651" spans="1:3" x14ac:dyDescent="0.25">
      <c r="A651" s="53">
        <v>0.65399200000000002</v>
      </c>
      <c r="B651" s="53">
        <f t="shared" si="12"/>
        <v>2.6159680000000001</v>
      </c>
      <c r="C651" s="53">
        <v>3.2665299999999999</v>
      </c>
    </row>
    <row r="652" spans="1:3" x14ac:dyDescent="0.25">
      <c r="A652" s="53">
        <v>0.65499600000000002</v>
      </c>
      <c r="B652" s="53">
        <f t="shared" si="12"/>
        <v>2.6199840000000001</v>
      </c>
      <c r="C652" s="53">
        <v>3.2644600000000001</v>
      </c>
    </row>
    <row r="653" spans="1:3" x14ac:dyDescent="0.25">
      <c r="A653" s="53">
        <v>0.65600000000000003</v>
      </c>
      <c r="B653" s="53">
        <f t="shared" si="12"/>
        <v>2.6240000000000001</v>
      </c>
      <c r="C653" s="53">
        <v>3.2623899999999999</v>
      </c>
    </row>
    <row r="654" spans="1:3" x14ac:dyDescent="0.25">
      <c r="A654" s="53">
        <v>0.65700499999999995</v>
      </c>
      <c r="B654" s="53">
        <f t="shared" si="12"/>
        <v>2.6280199999999998</v>
      </c>
      <c r="C654" s="53">
        <v>3.26031</v>
      </c>
    </row>
    <row r="655" spans="1:3" x14ac:dyDescent="0.25">
      <c r="A655" s="53">
        <v>0.65800899999999996</v>
      </c>
      <c r="B655" s="53">
        <f t="shared" si="12"/>
        <v>2.6320359999999998</v>
      </c>
      <c r="C655" s="53">
        <v>3.2582399999999998</v>
      </c>
    </row>
    <row r="656" spans="1:3" x14ac:dyDescent="0.25">
      <c r="A656" s="53">
        <v>0.65901299999999996</v>
      </c>
      <c r="B656" s="53">
        <f t="shared" si="12"/>
        <v>2.6360519999999998</v>
      </c>
      <c r="C656" s="53">
        <v>3.25617</v>
      </c>
    </row>
    <row r="657" spans="1:3" x14ac:dyDescent="0.25">
      <c r="A657" s="53">
        <v>0.66001699999999996</v>
      </c>
      <c r="B657" s="53">
        <f t="shared" si="12"/>
        <v>2.6400679999999999</v>
      </c>
      <c r="C657" s="53">
        <v>3.2541000000000002</v>
      </c>
    </row>
    <row r="658" spans="1:3" x14ac:dyDescent="0.25">
      <c r="A658" s="53">
        <v>0.66102099999999997</v>
      </c>
      <c r="B658" s="53">
        <f t="shared" si="12"/>
        <v>2.6440839999999999</v>
      </c>
      <c r="C658" s="53">
        <v>3.2520199999999999</v>
      </c>
    </row>
    <row r="659" spans="1:3" x14ac:dyDescent="0.25">
      <c r="A659" s="53">
        <v>0.662026</v>
      </c>
      <c r="B659" s="53">
        <f t="shared" si="12"/>
        <v>2.648104</v>
      </c>
      <c r="C659" s="53">
        <v>3.2499500000000001</v>
      </c>
    </row>
    <row r="660" spans="1:3" x14ac:dyDescent="0.25">
      <c r="A660" s="53">
        <v>0.66303000000000001</v>
      </c>
      <c r="B660" s="53">
        <f t="shared" si="12"/>
        <v>2.65212</v>
      </c>
      <c r="C660" s="53">
        <v>3.2478799999999999</v>
      </c>
    </row>
    <row r="661" spans="1:3" x14ac:dyDescent="0.25">
      <c r="A661" s="53">
        <v>0.66403400000000001</v>
      </c>
      <c r="B661" s="53">
        <f t="shared" si="12"/>
        <v>2.6561360000000001</v>
      </c>
      <c r="C661" s="53">
        <v>3.2458100000000001</v>
      </c>
    </row>
    <row r="662" spans="1:3" x14ac:dyDescent="0.25">
      <c r="A662" s="53">
        <v>0.66503800000000002</v>
      </c>
      <c r="B662" s="53">
        <f t="shared" si="12"/>
        <v>2.6601520000000001</v>
      </c>
      <c r="C662" s="53">
        <v>3.2437299999999998</v>
      </c>
    </row>
    <row r="663" spans="1:3" x14ac:dyDescent="0.25">
      <c r="A663" s="53">
        <v>0.66604200000000002</v>
      </c>
      <c r="B663" s="53">
        <f t="shared" si="12"/>
        <v>2.6641680000000001</v>
      </c>
      <c r="C663" s="53">
        <v>3.24166</v>
      </c>
    </row>
    <row r="664" spans="1:3" x14ac:dyDescent="0.25">
      <c r="A664" s="53">
        <v>0.66704699999999995</v>
      </c>
      <c r="B664" s="53">
        <f t="shared" si="12"/>
        <v>2.6681879999999998</v>
      </c>
      <c r="C664" s="53">
        <v>3.2395900000000002</v>
      </c>
    </row>
    <row r="665" spans="1:3" x14ac:dyDescent="0.25">
      <c r="A665" s="53">
        <v>0.66805099999999995</v>
      </c>
      <c r="B665" s="53">
        <f t="shared" si="12"/>
        <v>2.6722039999999998</v>
      </c>
      <c r="C665" s="53">
        <v>3.23752</v>
      </c>
    </row>
    <row r="666" spans="1:3" x14ac:dyDescent="0.25">
      <c r="A666" s="53">
        <v>0.66905499999999996</v>
      </c>
      <c r="B666" s="53">
        <f t="shared" si="12"/>
        <v>2.6762199999999998</v>
      </c>
      <c r="C666" s="53">
        <v>3.2354400000000001</v>
      </c>
    </row>
    <row r="667" spans="1:3" x14ac:dyDescent="0.25">
      <c r="A667" s="53">
        <v>0.67005899999999996</v>
      </c>
      <c r="B667" s="53">
        <f t="shared" si="12"/>
        <v>2.6802359999999998</v>
      </c>
      <c r="C667" s="53">
        <v>3.2333699999999999</v>
      </c>
    </row>
    <row r="668" spans="1:3" x14ac:dyDescent="0.25">
      <c r="A668" s="53">
        <v>0.67106399999999999</v>
      </c>
      <c r="B668" s="53">
        <f t="shared" si="12"/>
        <v>2.684256</v>
      </c>
      <c r="C668" s="53">
        <v>3.2313000000000001</v>
      </c>
    </row>
    <row r="669" spans="1:3" x14ac:dyDescent="0.25">
      <c r="A669" s="53">
        <v>0.672068</v>
      </c>
      <c r="B669" s="53">
        <f t="shared" si="12"/>
        <v>2.688272</v>
      </c>
      <c r="C669" s="53">
        <v>3.2292299999999998</v>
      </c>
    </row>
    <row r="670" spans="1:3" x14ac:dyDescent="0.25">
      <c r="A670" s="53">
        <v>0.673072</v>
      </c>
      <c r="B670" s="53">
        <f t="shared" si="12"/>
        <v>2.692288</v>
      </c>
      <c r="C670" s="53">
        <v>3.22716</v>
      </c>
    </row>
    <row r="671" spans="1:3" x14ac:dyDescent="0.25">
      <c r="A671" s="53">
        <v>0.67407600000000001</v>
      </c>
      <c r="B671" s="53">
        <f t="shared" si="12"/>
        <v>2.696304</v>
      </c>
      <c r="C671" s="53">
        <v>3.2250800000000002</v>
      </c>
    </row>
    <row r="672" spans="1:3" x14ac:dyDescent="0.25">
      <c r="A672" s="53">
        <v>0.67508000000000001</v>
      </c>
      <c r="B672" s="53">
        <f t="shared" si="12"/>
        <v>2.7003200000000001</v>
      </c>
      <c r="C672" s="53">
        <v>3.2230099999999999</v>
      </c>
    </row>
    <row r="673" spans="1:3" x14ac:dyDescent="0.25">
      <c r="A673" s="53">
        <v>0.67608500000000005</v>
      </c>
      <c r="B673" s="53">
        <f t="shared" si="12"/>
        <v>2.7043400000000002</v>
      </c>
      <c r="C673" s="53">
        <v>3.2209400000000001</v>
      </c>
    </row>
    <row r="674" spans="1:3" x14ac:dyDescent="0.25">
      <c r="A674" s="53">
        <v>0.67708900000000005</v>
      </c>
      <c r="B674" s="53">
        <f t="shared" si="12"/>
        <v>2.7083560000000002</v>
      </c>
      <c r="C674" s="53">
        <v>3.2188699999999999</v>
      </c>
    </row>
    <row r="675" spans="1:3" x14ac:dyDescent="0.25">
      <c r="A675" s="53">
        <v>0.67809299999999995</v>
      </c>
      <c r="B675" s="53">
        <f t="shared" si="12"/>
        <v>2.7123719999999998</v>
      </c>
      <c r="C675" s="53">
        <v>3.2168000000000001</v>
      </c>
    </row>
    <row r="676" spans="1:3" x14ac:dyDescent="0.25">
      <c r="A676" s="53">
        <v>0.67909699999999995</v>
      </c>
      <c r="B676" s="53">
        <f t="shared" si="12"/>
        <v>2.7163879999999998</v>
      </c>
      <c r="C676" s="53">
        <v>3.2147299999999999</v>
      </c>
    </row>
    <row r="677" spans="1:3" x14ac:dyDescent="0.25">
      <c r="A677" s="53">
        <v>0.68010199999999998</v>
      </c>
      <c r="B677" s="53">
        <f t="shared" si="12"/>
        <v>2.7204079999999999</v>
      </c>
      <c r="C677" s="53">
        <v>3.21265</v>
      </c>
    </row>
    <row r="678" spans="1:3" x14ac:dyDescent="0.25">
      <c r="A678" s="53">
        <v>0.68110599999999999</v>
      </c>
      <c r="B678" s="53">
        <f t="shared" si="12"/>
        <v>2.724424</v>
      </c>
      <c r="C678" s="53">
        <v>3.2105800000000002</v>
      </c>
    </row>
    <row r="679" spans="1:3" x14ac:dyDescent="0.25">
      <c r="A679" s="53">
        <v>0.68210999999999999</v>
      </c>
      <c r="B679" s="53">
        <f t="shared" si="12"/>
        <v>2.72844</v>
      </c>
      <c r="C679" s="53">
        <v>3.20851</v>
      </c>
    </row>
    <row r="680" spans="1:3" x14ac:dyDescent="0.25">
      <c r="A680" s="53">
        <v>0.683114</v>
      </c>
      <c r="B680" s="53">
        <f t="shared" si="12"/>
        <v>2.732456</v>
      </c>
      <c r="C680" s="53">
        <v>3.2064400000000002</v>
      </c>
    </row>
    <row r="681" spans="1:3" x14ac:dyDescent="0.25">
      <c r="A681" s="53">
        <v>0.68411900000000003</v>
      </c>
      <c r="B681" s="53">
        <f t="shared" si="12"/>
        <v>2.7364760000000001</v>
      </c>
      <c r="C681" s="53">
        <v>3.2043699999999999</v>
      </c>
    </row>
    <row r="682" spans="1:3" x14ac:dyDescent="0.25">
      <c r="A682" s="53">
        <v>0.68512300000000004</v>
      </c>
      <c r="B682" s="53">
        <f t="shared" si="12"/>
        <v>2.7404920000000002</v>
      </c>
      <c r="C682" s="53">
        <v>3.2023000000000001</v>
      </c>
    </row>
    <row r="683" spans="1:3" x14ac:dyDescent="0.25">
      <c r="A683" s="53">
        <v>0.68612700000000004</v>
      </c>
      <c r="B683" s="53">
        <f t="shared" si="12"/>
        <v>2.7445080000000002</v>
      </c>
      <c r="C683" s="53">
        <v>3.2002299999999999</v>
      </c>
    </row>
    <row r="684" spans="1:3" x14ac:dyDescent="0.25">
      <c r="A684" s="53">
        <v>0.68713100000000005</v>
      </c>
      <c r="B684" s="53">
        <f t="shared" si="12"/>
        <v>2.7485240000000002</v>
      </c>
      <c r="C684" s="53">
        <v>3.1981600000000001</v>
      </c>
    </row>
    <row r="685" spans="1:3" x14ac:dyDescent="0.25">
      <c r="A685" s="53">
        <v>0.68813599999999997</v>
      </c>
      <c r="B685" s="53">
        <f t="shared" si="12"/>
        <v>2.7525439999999999</v>
      </c>
      <c r="C685" s="53">
        <v>3.1960799999999998</v>
      </c>
    </row>
    <row r="686" spans="1:3" x14ac:dyDescent="0.25">
      <c r="A686" s="53">
        <v>0.68913999999999997</v>
      </c>
      <c r="B686" s="53">
        <f t="shared" si="12"/>
        <v>2.7565599999999999</v>
      </c>
      <c r="C686" s="53">
        <v>3.19401</v>
      </c>
    </row>
    <row r="687" spans="1:3" x14ac:dyDescent="0.25">
      <c r="A687" s="53">
        <v>0.69014399999999998</v>
      </c>
      <c r="B687" s="53">
        <f t="shared" si="12"/>
        <v>2.7605759999999999</v>
      </c>
      <c r="C687" s="53">
        <v>3.1919400000000002</v>
      </c>
    </row>
    <row r="688" spans="1:3" x14ac:dyDescent="0.25">
      <c r="A688" s="53">
        <v>0.69114799999999998</v>
      </c>
      <c r="B688" s="53">
        <f t="shared" si="12"/>
        <v>2.7645919999999999</v>
      </c>
      <c r="C688" s="53">
        <v>3.18987</v>
      </c>
    </row>
    <row r="689" spans="1:3" x14ac:dyDescent="0.25">
      <c r="A689" s="53">
        <v>0.69215300000000002</v>
      </c>
      <c r="B689" s="53">
        <f t="shared" si="12"/>
        <v>2.7686120000000001</v>
      </c>
      <c r="C689" s="53">
        <v>3.1878000000000002</v>
      </c>
    </row>
    <row r="690" spans="1:3" x14ac:dyDescent="0.25">
      <c r="A690" s="53">
        <v>0.69315700000000002</v>
      </c>
      <c r="B690" s="53">
        <f t="shared" si="12"/>
        <v>2.7726280000000001</v>
      </c>
      <c r="C690" s="53">
        <v>3.18573</v>
      </c>
    </row>
    <row r="691" spans="1:3" x14ac:dyDescent="0.25">
      <c r="A691" s="53">
        <v>0.69416100000000003</v>
      </c>
      <c r="B691" s="53">
        <f t="shared" si="12"/>
        <v>2.7766440000000001</v>
      </c>
      <c r="C691" s="53">
        <v>3.1836600000000002</v>
      </c>
    </row>
    <row r="692" spans="1:3" x14ac:dyDescent="0.25">
      <c r="A692" s="53">
        <v>0.69516500000000003</v>
      </c>
      <c r="B692" s="53">
        <f t="shared" si="12"/>
        <v>2.7806600000000001</v>
      </c>
      <c r="C692" s="53">
        <v>3.1815899999999999</v>
      </c>
    </row>
    <row r="693" spans="1:3" x14ac:dyDescent="0.25">
      <c r="A693" s="53">
        <v>0.69616999999999996</v>
      </c>
      <c r="B693" s="53">
        <f t="shared" si="12"/>
        <v>2.7846799999999998</v>
      </c>
      <c r="C693" s="53">
        <v>3.1795200000000001</v>
      </c>
    </row>
    <row r="694" spans="1:3" x14ac:dyDescent="0.25">
      <c r="A694" s="53">
        <v>0.69717399999999996</v>
      </c>
      <c r="B694" s="53">
        <f t="shared" si="12"/>
        <v>2.7886959999999998</v>
      </c>
      <c r="C694" s="53">
        <v>3.1774499999999999</v>
      </c>
    </row>
    <row r="695" spans="1:3" x14ac:dyDescent="0.25">
      <c r="A695" s="53">
        <v>0.69817799999999997</v>
      </c>
      <c r="B695" s="53">
        <f t="shared" si="12"/>
        <v>2.7927119999999999</v>
      </c>
      <c r="C695" s="53">
        <v>3.1753800000000001</v>
      </c>
    </row>
    <row r="696" spans="1:3" x14ac:dyDescent="0.25">
      <c r="A696" s="53">
        <v>0.699183</v>
      </c>
      <c r="B696" s="53">
        <f t="shared" si="12"/>
        <v>2.796732</v>
      </c>
      <c r="C696" s="53">
        <v>3.1733099999999999</v>
      </c>
    </row>
    <row r="697" spans="1:3" x14ac:dyDescent="0.25">
      <c r="A697" s="53">
        <v>0.700187</v>
      </c>
      <c r="B697" s="53">
        <f t="shared" si="12"/>
        <v>2.800748</v>
      </c>
      <c r="C697" s="53">
        <v>3.1712400000000001</v>
      </c>
    </row>
    <row r="698" spans="1:3" x14ac:dyDescent="0.25">
      <c r="A698" s="53">
        <v>0.70119100000000001</v>
      </c>
      <c r="B698" s="53">
        <f t="shared" si="12"/>
        <v>2.804764</v>
      </c>
      <c r="C698" s="53">
        <v>3.1691699999999998</v>
      </c>
    </row>
    <row r="699" spans="1:3" x14ac:dyDescent="0.25">
      <c r="A699" s="53">
        <v>0.70219500000000001</v>
      </c>
      <c r="B699" s="53">
        <f t="shared" si="12"/>
        <v>2.8087800000000001</v>
      </c>
      <c r="C699" s="53">
        <v>3.1671</v>
      </c>
    </row>
    <row r="700" spans="1:3" x14ac:dyDescent="0.25">
      <c r="A700" s="53">
        <v>0.70320000000000005</v>
      </c>
      <c r="B700" s="53">
        <f t="shared" si="12"/>
        <v>2.8128000000000002</v>
      </c>
      <c r="C700" s="53">
        <v>3.1650299999999998</v>
      </c>
    </row>
    <row r="701" spans="1:3" x14ac:dyDescent="0.25">
      <c r="A701" s="53">
        <v>0.70420400000000005</v>
      </c>
      <c r="B701" s="53">
        <f t="shared" si="12"/>
        <v>2.8168160000000002</v>
      </c>
      <c r="C701" s="53">
        <v>3.16296</v>
      </c>
    </row>
    <row r="702" spans="1:3" x14ac:dyDescent="0.25">
      <c r="A702" s="53">
        <v>0.70520799999999995</v>
      </c>
      <c r="B702" s="53">
        <f t="shared" si="12"/>
        <v>2.8208319999999998</v>
      </c>
      <c r="C702" s="53">
        <v>3.1608900000000002</v>
      </c>
    </row>
    <row r="703" spans="1:3" x14ac:dyDescent="0.25">
      <c r="A703" s="53">
        <v>0.70621299999999998</v>
      </c>
      <c r="B703" s="53">
        <f t="shared" si="12"/>
        <v>2.8248519999999999</v>
      </c>
      <c r="C703" s="53">
        <v>3.15882</v>
      </c>
    </row>
    <row r="704" spans="1:3" x14ac:dyDescent="0.25">
      <c r="A704" s="53">
        <v>0.70721699999999998</v>
      </c>
      <c r="B704" s="53">
        <f t="shared" si="12"/>
        <v>2.8288679999999999</v>
      </c>
      <c r="C704" s="53">
        <v>3.1567500000000002</v>
      </c>
    </row>
    <row r="705" spans="1:3" x14ac:dyDescent="0.25">
      <c r="A705" s="53">
        <v>0.70822099999999999</v>
      </c>
      <c r="B705" s="53">
        <f t="shared" si="12"/>
        <v>2.832884</v>
      </c>
      <c r="C705" s="53">
        <v>3.1546799999999999</v>
      </c>
    </row>
    <row r="706" spans="1:3" x14ac:dyDescent="0.25">
      <c r="A706" s="53">
        <v>0.70922499999999999</v>
      </c>
      <c r="B706" s="53">
        <f t="shared" si="12"/>
        <v>2.8369</v>
      </c>
      <c r="C706" s="53">
        <v>3.1526100000000001</v>
      </c>
    </row>
    <row r="707" spans="1:3" x14ac:dyDescent="0.25">
      <c r="A707" s="53">
        <v>0.71023000000000003</v>
      </c>
      <c r="B707" s="53">
        <f t="shared" si="12"/>
        <v>2.8409200000000001</v>
      </c>
      <c r="C707" s="53">
        <v>3.1505399999999999</v>
      </c>
    </row>
    <row r="708" spans="1:3" x14ac:dyDescent="0.25">
      <c r="A708" s="53">
        <v>0.71123400000000003</v>
      </c>
      <c r="B708" s="53">
        <f t="shared" si="12"/>
        <v>2.8449360000000001</v>
      </c>
      <c r="C708" s="53">
        <v>3.1484700000000001</v>
      </c>
    </row>
    <row r="709" spans="1:3" x14ac:dyDescent="0.25">
      <c r="A709" s="53">
        <v>0.71223800000000004</v>
      </c>
      <c r="B709" s="53">
        <f t="shared" ref="B709:B772" si="13">A709*4</f>
        <v>2.8489520000000002</v>
      </c>
      <c r="C709" s="53">
        <v>3.1463999999999999</v>
      </c>
    </row>
    <row r="710" spans="1:3" x14ac:dyDescent="0.25">
      <c r="A710" s="53">
        <v>0.71324299999999996</v>
      </c>
      <c r="B710" s="53">
        <f t="shared" si="13"/>
        <v>2.8529719999999998</v>
      </c>
      <c r="C710" s="53">
        <v>3.1443300000000001</v>
      </c>
    </row>
    <row r="711" spans="1:3" x14ac:dyDescent="0.25">
      <c r="A711" s="53">
        <v>0.71424699999999997</v>
      </c>
      <c r="B711" s="53">
        <f t="shared" si="13"/>
        <v>2.8569879999999999</v>
      </c>
      <c r="C711" s="53">
        <v>3.1422599999999998</v>
      </c>
    </row>
    <row r="712" spans="1:3" x14ac:dyDescent="0.25">
      <c r="A712" s="53">
        <v>0.71525099999999997</v>
      </c>
      <c r="B712" s="53">
        <f t="shared" si="13"/>
        <v>2.8610039999999999</v>
      </c>
      <c r="C712" s="53">
        <v>3.14019</v>
      </c>
    </row>
    <row r="713" spans="1:3" x14ac:dyDescent="0.25">
      <c r="A713" s="53">
        <v>0.71625499999999998</v>
      </c>
      <c r="B713" s="53">
        <f t="shared" si="13"/>
        <v>2.8650199999999999</v>
      </c>
      <c r="C713" s="53">
        <v>3.1381199999999998</v>
      </c>
    </row>
    <row r="714" spans="1:3" x14ac:dyDescent="0.25">
      <c r="A714" s="53">
        <v>0.71726000000000001</v>
      </c>
      <c r="B714" s="53">
        <f t="shared" si="13"/>
        <v>2.86904</v>
      </c>
      <c r="C714" s="53">
        <v>3.13605</v>
      </c>
    </row>
    <row r="715" spans="1:3" x14ac:dyDescent="0.25">
      <c r="A715" s="53">
        <v>0.71826400000000001</v>
      </c>
      <c r="B715" s="53">
        <f t="shared" si="13"/>
        <v>2.8730560000000001</v>
      </c>
      <c r="C715" s="53">
        <v>3.1339800000000002</v>
      </c>
    </row>
    <row r="716" spans="1:3" x14ac:dyDescent="0.25">
      <c r="A716" s="53">
        <v>0.71926800000000002</v>
      </c>
      <c r="B716" s="53">
        <f t="shared" si="13"/>
        <v>2.8770720000000001</v>
      </c>
      <c r="C716" s="53">
        <v>3.13191</v>
      </c>
    </row>
    <row r="717" spans="1:3" x14ac:dyDescent="0.25">
      <c r="A717" s="53">
        <v>0.72027300000000005</v>
      </c>
      <c r="B717" s="53">
        <f t="shared" si="13"/>
        <v>2.8810920000000002</v>
      </c>
      <c r="C717" s="53">
        <v>3.1298400000000002</v>
      </c>
    </row>
    <row r="718" spans="1:3" x14ac:dyDescent="0.25">
      <c r="A718" s="53">
        <v>0.72127699999999995</v>
      </c>
      <c r="B718" s="53">
        <f t="shared" si="13"/>
        <v>2.8851079999999998</v>
      </c>
      <c r="C718" s="53">
        <v>3.1277699999999999</v>
      </c>
    </row>
    <row r="719" spans="1:3" x14ac:dyDescent="0.25">
      <c r="A719" s="53">
        <v>0.72228099999999995</v>
      </c>
      <c r="B719" s="53">
        <f t="shared" si="13"/>
        <v>2.8891239999999998</v>
      </c>
      <c r="C719" s="53">
        <v>3.1257000000000001</v>
      </c>
    </row>
    <row r="720" spans="1:3" x14ac:dyDescent="0.25">
      <c r="A720" s="53">
        <v>0.72328599999999998</v>
      </c>
      <c r="B720" s="53">
        <f t="shared" si="13"/>
        <v>2.8931439999999999</v>
      </c>
      <c r="C720" s="53">
        <v>3.1236299999999999</v>
      </c>
    </row>
    <row r="721" spans="1:3" x14ac:dyDescent="0.25">
      <c r="A721" s="53">
        <v>0.72428999999999999</v>
      </c>
      <c r="B721" s="53">
        <f t="shared" si="13"/>
        <v>2.89716</v>
      </c>
      <c r="C721" s="53">
        <v>3.1215600000000001</v>
      </c>
    </row>
    <row r="722" spans="1:3" x14ac:dyDescent="0.25">
      <c r="A722" s="53">
        <v>0.72529399999999999</v>
      </c>
      <c r="B722" s="53">
        <f t="shared" si="13"/>
        <v>2.901176</v>
      </c>
      <c r="C722" s="53">
        <v>3.1194899999999999</v>
      </c>
    </row>
    <row r="723" spans="1:3" x14ac:dyDescent="0.25">
      <c r="A723" s="53">
        <v>0.72629900000000003</v>
      </c>
      <c r="B723" s="53">
        <f t="shared" si="13"/>
        <v>2.9051960000000001</v>
      </c>
      <c r="C723" s="53">
        <v>3.1174200000000001</v>
      </c>
    </row>
    <row r="724" spans="1:3" x14ac:dyDescent="0.25">
      <c r="A724" s="53">
        <v>0.72730300000000003</v>
      </c>
      <c r="B724" s="53">
        <f t="shared" si="13"/>
        <v>2.9092120000000001</v>
      </c>
      <c r="C724" s="53">
        <v>3.1153499999999998</v>
      </c>
    </row>
    <row r="725" spans="1:3" x14ac:dyDescent="0.25">
      <c r="A725" s="53">
        <v>0.72830700000000004</v>
      </c>
      <c r="B725" s="53">
        <f t="shared" si="13"/>
        <v>2.9132280000000002</v>
      </c>
      <c r="C725" s="53">
        <v>3.1132900000000001</v>
      </c>
    </row>
    <row r="726" spans="1:3" x14ac:dyDescent="0.25">
      <c r="A726" s="53">
        <v>0.72931199999999996</v>
      </c>
      <c r="B726" s="53">
        <f t="shared" si="13"/>
        <v>2.9172479999999998</v>
      </c>
      <c r="C726" s="53">
        <v>3.1112199999999999</v>
      </c>
    </row>
    <row r="727" spans="1:3" x14ac:dyDescent="0.25">
      <c r="A727" s="53">
        <v>0.73031599999999997</v>
      </c>
      <c r="B727" s="53">
        <f t="shared" si="13"/>
        <v>2.9212639999999999</v>
      </c>
      <c r="C727" s="53">
        <v>3.1091500000000001</v>
      </c>
    </row>
    <row r="728" spans="1:3" x14ac:dyDescent="0.25">
      <c r="A728" s="53">
        <v>0.73131999999999997</v>
      </c>
      <c r="B728" s="53">
        <f t="shared" si="13"/>
        <v>2.9252799999999999</v>
      </c>
      <c r="C728" s="53">
        <v>3.1070799999999998</v>
      </c>
    </row>
    <row r="729" spans="1:3" x14ac:dyDescent="0.25">
      <c r="A729" s="53">
        <v>0.732325</v>
      </c>
      <c r="B729" s="53">
        <f t="shared" si="13"/>
        <v>2.9293</v>
      </c>
      <c r="C729" s="53">
        <v>3.10501</v>
      </c>
    </row>
    <row r="730" spans="1:3" x14ac:dyDescent="0.25">
      <c r="A730" s="53">
        <v>0.73332900000000001</v>
      </c>
      <c r="B730" s="53">
        <f t="shared" si="13"/>
        <v>2.933316</v>
      </c>
      <c r="C730" s="53">
        <v>3.1029399999999998</v>
      </c>
    </row>
    <row r="731" spans="1:3" x14ac:dyDescent="0.25">
      <c r="A731" s="53">
        <v>0.73433300000000001</v>
      </c>
      <c r="B731" s="53">
        <f t="shared" si="13"/>
        <v>2.9373320000000001</v>
      </c>
      <c r="C731" s="53">
        <v>3.10087</v>
      </c>
    </row>
    <row r="732" spans="1:3" x14ac:dyDescent="0.25">
      <c r="A732" s="53">
        <v>0.73533800000000005</v>
      </c>
      <c r="B732" s="53">
        <f t="shared" si="13"/>
        <v>2.9413520000000002</v>
      </c>
      <c r="C732" s="53">
        <v>3.0988000000000002</v>
      </c>
    </row>
    <row r="733" spans="1:3" x14ac:dyDescent="0.25">
      <c r="A733" s="53">
        <v>0.73634200000000005</v>
      </c>
      <c r="B733" s="53">
        <f t="shared" si="13"/>
        <v>2.9453680000000002</v>
      </c>
      <c r="C733" s="53">
        <v>3.09673</v>
      </c>
    </row>
    <row r="734" spans="1:3" x14ac:dyDescent="0.25">
      <c r="A734" s="53">
        <v>0.73734599999999995</v>
      </c>
      <c r="B734" s="53">
        <f t="shared" si="13"/>
        <v>2.9493839999999998</v>
      </c>
      <c r="C734" s="53">
        <v>3.0946699999999998</v>
      </c>
    </row>
    <row r="735" spans="1:3" x14ac:dyDescent="0.25">
      <c r="A735" s="53">
        <v>0.73835099999999998</v>
      </c>
      <c r="B735" s="53">
        <f t="shared" si="13"/>
        <v>2.9534039999999999</v>
      </c>
      <c r="C735" s="53">
        <v>3.0926</v>
      </c>
    </row>
    <row r="736" spans="1:3" x14ac:dyDescent="0.25">
      <c r="A736" s="53">
        <v>0.73935499999999998</v>
      </c>
      <c r="B736" s="53">
        <f t="shared" si="13"/>
        <v>2.9574199999999999</v>
      </c>
      <c r="C736" s="53">
        <v>3.0905300000000002</v>
      </c>
    </row>
    <row r="737" spans="1:3" x14ac:dyDescent="0.25">
      <c r="A737" s="53">
        <v>0.74035899999999999</v>
      </c>
      <c r="B737" s="53">
        <f t="shared" si="13"/>
        <v>2.961436</v>
      </c>
      <c r="C737" s="53">
        <v>3.08846</v>
      </c>
    </row>
    <row r="738" spans="1:3" x14ac:dyDescent="0.25">
      <c r="A738" s="53">
        <v>0.74136400000000002</v>
      </c>
      <c r="B738" s="53">
        <f t="shared" si="13"/>
        <v>2.9654560000000001</v>
      </c>
      <c r="C738" s="53">
        <v>3.0863900000000002</v>
      </c>
    </row>
    <row r="739" spans="1:3" x14ac:dyDescent="0.25">
      <c r="A739" s="53">
        <v>0.74236800000000003</v>
      </c>
      <c r="B739" s="53">
        <f t="shared" si="13"/>
        <v>2.9694720000000001</v>
      </c>
      <c r="C739" s="53">
        <v>3.08432</v>
      </c>
    </row>
    <row r="740" spans="1:3" x14ac:dyDescent="0.25">
      <c r="A740" s="53">
        <v>0.74337200000000003</v>
      </c>
      <c r="B740" s="53">
        <f t="shared" si="13"/>
        <v>2.9734880000000001</v>
      </c>
      <c r="C740" s="53">
        <v>3.0822500000000002</v>
      </c>
    </row>
    <row r="741" spans="1:3" x14ac:dyDescent="0.25">
      <c r="A741" s="53">
        <v>0.74437699999999996</v>
      </c>
      <c r="B741" s="53">
        <f t="shared" si="13"/>
        <v>2.9775079999999998</v>
      </c>
      <c r="C741" s="53">
        <v>3.0801799999999999</v>
      </c>
    </row>
    <row r="742" spans="1:3" x14ac:dyDescent="0.25">
      <c r="A742" s="53">
        <v>0.74538099999999996</v>
      </c>
      <c r="B742" s="53">
        <f t="shared" si="13"/>
        <v>2.9815239999999998</v>
      </c>
      <c r="C742" s="53">
        <v>3.0781200000000002</v>
      </c>
    </row>
    <row r="743" spans="1:3" x14ac:dyDescent="0.25">
      <c r="A743" s="53">
        <v>0.74638499999999997</v>
      </c>
      <c r="B743" s="53">
        <f t="shared" si="13"/>
        <v>2.9855399999999999</v>
      </c>
      <c r="C743" s="53">
        <v>3.07605</v>
      </c>
    </row>
    <row r="744" spans="1:3" x14ac:dyDescent="0.25">
      <c r="A744" s="53">
        <v>0.74739</v>
      </c>
      <c r="B744" s="53">
        <f t="shared" si="13"/>
        <v>2.98956</v>
      </c>
      <c r="C744" s="53">
        <v>3.0739800000000002</v>
      </c>
    </row>
    <row r="745" spans="1:3" x14ac:dyDescent="0.25">
      <c r="A745" s="53">
        <v>0.748394</v>
      </c>
      <c r="B745" s="53">
        <f t="shared" si="13"/>
        <v>2.993576</v>
      </c>
      <c r="C745" s="53">
        <v>3.0719099999999999</v>
      </c>
    </row>
    <row r="746" spans="1:3" x14ac:dyDescent="0.25">
      <c r="A746" s="53">
        <v>0.74939800000000001</v>
      </c>
      <c r="B746" s="53">
        <f t="shared" si="13"/>
        <v>2.997592</v>
      </c>
      <c r="C746" s="53">
        <v>3.0698400000000001</v>
      </c>
    </row>
    <row r="747" spans="1:3" x14ac:dyDescent="0.25">
      <c r="A747" s="53">
        <v>0.75040300000000004</v>
      </c>
      <c r="B747" s="53">
        <f t="shared" si="13"/>
        <v>3.0016120000000002</v>
      </c>
      <c r="C747" s="53">
        <v>3.0677699999999999</v>
      </c>
    </row>
    <row r="748" spans="1:3" x14ac:dyDescent="0.25">
      <c r="A748" s="53">
        <v>0.75140700000000005</v>
      </c>
      <c r="B748" s="53">
        <f t="shared" si="13"/>
        <v>3.0056280000000002</v>
      </c>
      <c r="C748" s="53">
        <v>3.0657100000000002</v>
      </c>
    </row>
    <row r="749" spans="1:3" x14ac:dyDescent="0.25">
      <c r="A749" s="53">
        <v>0.75241100000000005</v>
      </c>
      <c r="B749" s="53">
        <f t="shared" si="13"/>
        <v>3.0096440000000002</v>
      </c>
      <c r="C749" s="53">
        <v>3.0636399999999999</v>
      </c>
    </row>
    <row r="750" spans="1:3" x14ac:dyDescent="0.25">
      <c r="A750" s="53">
        <v>0.75341599999999997</v>
      </c>
      <c r="B750" s="53">
        <f t="shared" si="13"/>
        <v>3.0136639999999999</v>
      </c>
      <c r="C750" s="53">
        <v>3.0615700000000001</v>
      </c>
    </row>
    <row r="751" spans="1:3" x14ac:dyDescent="0.25">
      <c r="A751" s="53">
        <v>0.75441999999999998</v>
      </c>
      <c r="B751" s="53">
        <f t="shared" si="13"/>
        <v>3.0176799999999999</v>
      </c>
      <c r="C751" s="53">
        <v>3.0594999999999999</v>
      </c>
    </row>
    <row r="752" spans="1:3" x14ac:dyDescent="0.25">
      <c r="A752" s="53">
        <v>0.75542399999999998</v>
      </c>
      <c r="B752" s="53">
        <f t="shared" si="13"/>
        <v>3.0216959999999999</v>
      </c>
      <c r="C752" s="53">
        <v>3.0574300000000001</v>
      </c>
    </row>
    <row r="753" spans="1:3" x14ac:dyDescent="0.25">
      <c r="A753" s="53">
        <v>0.75642900000000002</v>
      </c>
      <c r="B753" s="53">
        <f t="shared" si="13"/>
        <v>3.0257160000000001</v>
      </c>
      <c r="C753" s="53">
        <v>3.0553599999999999</v>
      </c>
    </row>
    <row r="754" spans="1:3" x14ac:dyDescent="0.25">
      <c r="A754" s="53">
        <v>0.75743300000000002</v>
      </c>
      <c r="B754" s="53">
        <f t="shared" si="13"/>
        <v>3.0297320000000001</v>
      </c>
      <c r="C754" s="53">
        <v>3.0533000000000001</v>
      </c>
    </row>
    <row r="755" spans="1:3" x14ac:dyDescent="0.25">
      <c r="A755" s="53">
        <v>0.75843799999999995</v>
      </c>
      <c r="B755" s="53">
        <f t="shared" si="13"/>
        <v>3.0337519999999998</v>
      </c>
      <c r="C755" s="53">
        <v>3.0512299999999999</v>
      </c>
    </row>
    <row r="756" spans="1:3" x14ac:dyDescent="0.25">
      <c r="A756" s="53">
        <v>0.75944199999999995</v>
      </c>
      <c r="B756" s="53">
        <f t="shared" si="13"/>
        <v>3.0377679999999998</v>
      </c>
      <c r="C756" s="53">
        <v>3.0491600000000001</v>
      </c>
    </row>
    <row r="757" spans="1:3" x14ac:dyDescent="0.25">
      <c r="A757" s="53">
        <v>0.76044599999999996</v>
      </c>
      <c r="B757" s="53">
        <f t="shared" si="13"/>
        <v>3.0417839999999998</v>
      </c>
      <c r="C757" s="53">
        <v>3.0470899999999999</v>
      </c>
    </row>
    <row r="758" spans="1:3" x14ac:dyDescent="0.25">
      <c r="A758" s="53">
        <v>0.76145099999999999</v>
      </c>
      <c r="B758" s="53">
        <f t="shared" si="13"/>
        <v>3.045804</v>
      </c>
      <c r="C758" s="53">
        <v>3.0450200000000001</v>
      </c>
    </row>
    <row r="759" spans="1:3" x14ac:dyDescent="0.25">
      <c r="A759" s="53">
        <v>0.76245499999999999</v>
      </c>
      <c r="B759" s="53">
        <f t="shared" si="13"/>
        <v>3.04982</v>
      </c>
      <c r="C759" s="53">
        <v>3.0429599999999999</v>
      </c>
    </row>
    <row r="760" spans="1:3" x14ac:dyDescent="0.25">
      <c r="A760" s="53">
        <v>0.763459</v>
      </c>
      <c r="B760" s="53">
        <f t="shared" si="13"/>
        <v>3.053836</v>
      </c>
      <c r="C760" s="53">
        <v>3.0408900000000001</v>
      </c>
    </row>
    <row r="761" spans="1:3" x14ac:dyDescent="0.25">
      <c r="A761" s="53">
        <v>0.76446400000000003</v>
      </c>
      <c r="B761" s="53">
        <f t="shared" si="13"/>
        <v>3.0578560000000001</v>
      </c>
      <c r="C761" s="53">
        <v>3.0388199999999999</v>
      </c>
    </row>
    <row r="762" spans="1:3" x14ac:dyDescent="0.25">
      <c r="A762" s="53">
        <v>0.76546800000000004</v>
      </c>
      <c r="B762" s="53">
        <f t="shared" si="13"/>
        <v>3.0618720000000001</v>
      </c>
      <c r="C762" s="53">
        <v>3.0367500000000001</v>
      </c>
    </row>
    <row r="763" spans="1:3" x14ac:dyDescent="0.25">
      <c r="A763" s="53">
        <v>0.76647200000000004</v>
      </c>
      <c r="B763" s="53">
        <f t="shared" si="13"/>
        <v>3.0658880000000002</v>
      </c>
      <c r="C763" s="53">
        <v>3.0346799999999998</v>
      </c>
    </row>
    <row r="764" spans="1:3" x14ac:dyDescent="0.25">
      <c r="A764" s="53">
        <v>0.76747699999999996</v>
      </c>
      <c r="B764" s="53">
        <f t="shared" si="13"/>
        <v>3.0699079999999999</v>
      </c>
      <c r="C764" s="53">
        <v>3.0326200000000001</v>
      </c>
    </row>
    <row r="765" spans="1:3" x14ac:dyDescent="0.25">
      <c r="A765" s="53">
        <v>0.76848099999999997</v>
      </c>
      <c r="B765" s="53">
        <f t="shared" si="13"/>
        <v>3.0739239999999999</v>
      </c>
      <c r="C765" s="53">
        <v>3.0305499999999999</v>
      </c>
    </row>
    <row r="766" spans="1:3" x14ac:dyDescent="0.25">
      <c r="A766" s="53">
        <v>0.769486</v>
      </c>
      <c r="B766" s="53">
        <f t="shared" si="13"/>
        <v>3.077944</v>
      </c>
      <c r="C766" s="53">
        <v>3.0284800000000001</v>
      </c>
    </row>
    <row r="767" spans="1:3" x14ac:dyDescent="0.25">
      <c r="A767" s="53">
        <v>0.77049000000000001</v>
      </c>
      <c r="B767" s="53">
        <f t="shared" si="13"/>
        <v>3.08196</v>
      </c>
      <c r="C767" s="53">
        <v>3.0264099999999998</v>
      </c>
    </row>
    <row r="768" spans="1:3" x14ac:dyDescent="0.25">
      <c r="A768" s="53">
        <v>0.77149400000000001</v>
      </c>
      <c r="B768" s="53">
        <f t="shared" si="13"/>
        <v>3.0859760000000001</v>
      </c>
      <c r="C768" s="53">
        <v>3.02434</v>
      </c>
    </row>
    <row r="769" spans="1:3" x14ac:dyDescent="0.25">
      <c r="A769" s="53">
        <v>0.77249900000000005</v>
      </c>
      <c r="B769" s="53">
        <f t="shared" si="13"/>
        <v>3.0899960000000002</v>
      </c>
      <c r="C769" s="53">
        <v>3.0222799999999999</v>
      </c>
    </row>
    <row r="770" spans="1:3" x14ac:dyDescent="0.25">
      <c r="A770" s="53">
        <v>0.77350300000000005</v>
      </c>
      <c r="B770" s="53">
        <f t="shared" si="13"/>
        <v>3.0940120000000002</v>
      </c>
      <c r="C770" s="53">
        <v>3.0202100000000001</v>
      </c>
    </row>
    <row r="771" spans="1:3" x14ac:dyDescent="0.25">
      <c r="A771" s="53">
        <v>0.77450799999999997</v>
      </c>
      <c r="B771" s="53">
        <f t="shared" si="13"/>
        <v>3.0980319999999999</v>
      </c>
      <c r="C771" s="53">
        <v>3.0181399999999998</v>
      </c>
    </row>
    <row r="772" spans="1:3" x14ac:dyDescent="0.25">
      <c r="A772" s="53">
        <v>0.77551199999999998</v>
      </c>
      <c r="B772" s="53">
        <f t="shared" si="13"/>
        <v>3.1020479999999999</v>
      </c>
      <c r="C772" s="53">
        <v>3.01607</v>
      </c>
    </row>
    <row r="773" spans="1:3" x14ac:dyDescent="0.25">
      <c r="A773" s="53">
        <v>0.77651599999999998</v>
      </c>
      <c r="B773" s="53">
        <f t="shared" ref="B773:B836" si="14">A773*4</f>
        <v>3.1060639999999999</v>
      </c>
      <c r="C773" s="53">
        <v>3.0139999999999998</v>
      </c>
    </row>
    <row r="774" spans="1:3" x14ac:dyDescent="0.25">
      <c r="A774" s="53">
        <v>0.77752100000000002</v>
      </c>
      <c r="B774" s="53">
        <f t="shared" si="14"/>
        <v>3.1100840000000001</v>
      </c>
      <c r="C774" s="53">
        <v>3.0119400000000001</v>
      </c>
    </row>
    <row r="775" spans="1:3" x14ac:dyDescent="0.25">
      <c r="A775" s="53">
        <v>0.77852500000000002</v>
      </c>
      <c r="B775" s="53">
        <f t="shared" si="14"/>
        <v>3.1141000000000001</v>
      </c>
      <c r="C775" s="53">
        <v>3.0098699999999998</v>
      </c>
    </row>
    <row r="776" spans="1:3" x14ac:dyDescent="0.25">
      <c r="A776" s="53">
        <v>0.77952900000000003</v>
      </c>
      <c r="B776" s="53">
        <f t="shared" si="14"/>
        <v>3.1181160000000001</v>
      </c>
      <c r="C776" s="53">
        <v>3.0078</v>
      </c>
    </row>
    <row r="777" spans="1:3" x14ac:dyDescent="0.25">
      <c r="A777" s="53">
        <v>0.78053399999999995</v>
      </c>
      <c r="B777" s="53">
        <f t="shared" si="14"/>
        <v>3.1221359999999998</v>
      </c>
      <c r="C777" s="53">
        <v>3.0057299999999998</v>
      </c>
    </row>
    <row r="778" spans="1:3" x14ac:dyDescent="0.25">
      <c r="A778" s="53">
        <v>0.78153799999999995</v>
      </c>
      <c r="B778" s="53">
        <f t="shared" si="14"/>
        <v>3.1261519999999998</v>
      </c>
      <c r="C778" s="53">
        <v>3.0036700000000001</v>
      </c>
    </row>
    <row r="779" spans="1:3" x14ac:dyDescent="0.25">
      <c r="A779" s="53">
        <v>0.78254299999999999</v>
      </c>
      <c r="B779" s="53">
        <f t="shared" si="14"/>
        <v>3.130172</v>
      </c>
      <c r="C779" s="53">
        <v>3.0015999999999998</v>
      </c>
    </row>
    <row r="780" spans="1:3" x14ac:dyDescent="0.25">
      <c r="A780" s="53">
        <v>0.78354699999999999</v>
      </c>
      <c r="B780" s="53">
        <f t="shared" si="14"/>
        <v>3.134188</v>
      </c>
      <c r="C780" s="53">
        <v>2.99953</v>
      </c>
    </row>
    <row r="781" spans="1:3" x14ac:dyDescent="0.25">
      <c r="A781" s="53">
        <v>0.784551</v>
      </c>
      <c r="B781" s="53">
        <f t="shared" si="14"/>
        <v>3.138204</v>
      </c>
      <c r="C781" s="53">
        <v>2.9974599999999998</v>
      </c>
    </row>
    <row r="782" spans="1:3" x14ac:dyDescent="0.25">
      <c r="A782" s="53">
        <v>0.78555600000000003</v>
      </c>
      <c r="B782" s="53">
        <f t="shared" si="14"/>
        <v>3.1422240000000001</v>
      </c>
      <c r="C782" s="53">
        <v>2.9954000000000001</v>
      </c>
    </row>
    <row r="783" spans="1:3" x14ac:dyDescent="0.25">
      <c r="A783" s="53">
        <v>0.78656000000000004</v>
      </c>
      <c r="B783" s="53">
        <f t="shared" si="14"/>
        <v>3.1462400000000001</v>
      </c>
      <c r="C783" s="53">
        <v>2.9933299999999998</v>
      </c>
    </row>
    <row r="784" spans="1:3" x14ac:dyDescent="0.25">
      <c r="A784" s="53">
        <v>0.78756499999999996</v>
      </c>
      <c r="B784" s="53">
        <f t="shared" si="14"/>
        <v>3.1502599999999998</v>
      </c>
      <c r="C784" s="53">
        <v>2.99126</v>
      </c>
    </row>
    <row r="785" spans="1:3" x14ac:dyDescent="0.25">
      <c r="A785" s="53">
        <v>0.78856899999999996</v>
      </c>
      <c r="B785" s="53">
        <f t="shared" si="14"/>
        <v>3.1542759999999999</v>
      </c>
      <c r="C785" s="53">
        <v>2.9891899999999998</v>
      </c>
    </row>
    <row r="786" spans="1:3" x14ac:dyDescent="0.25">
      <c r="A786" s="53">
        <v>0.78957299999999997</v>
      </c>
      <c r="B786" s="53">
        <f t="shared" si="14"/>
        <v>3.1582919999999999</v>
      </c>
      <c r="C786" s="53">
        <v>2.9871300000000001</v>
      </c>
    </row>
    <row r="787" spans="1:3" x14ac:dyDescent="0.25">
      <c r="A787" s="53">
        <v>0.790578</v>
      </c>
      <c r="B787" s="53">
        <f t="shared" si="14"/>
        <v>3.162312</v>
      </c>
      <c r="C787" s="53">
        <v>2.9850599999999998</v>
      </c>
    </row>
    <row r="788" spans="1:3" x14ac:dyDescent="0.25">
      <c r="A788" s="53">
        <v>0.79158200000000001</v>
      </c>
      <c r="B788" s="53">
        <f t="shared" si="14"/>
        <v>3.166328</v>
      </c>
      <c r="C788" s="53">
        <v>2.98299</v>
      </c>
    </row>
    <row r="789" spans="1:3" x14ac:dyDescent="0.25">
      <c r="A789" s="53">
        <v>0.79258700000000004</v>
      </c>
      <c r="B789" s="53">
        <f t="shared" si="14"/>
        <v>3.1703480000000002</v>
      </c>
      <c r="C789" s="53">
        <v>2.9809199999999998</v>
      </c>
    </row>
    <row r="790" spans="1:3" x14ac:dyDescent="0.25">
      <c r="A790" s="53">
        <v>0.79359100000000005</v>
      </c>
      <c r="B790" s="53">
        <f t="shared" si="14"/>
        <v>3.1743640000000002</v>
      </c>
      <c r="C790" s="53">
        <v>2.9788600000000001</v>
      </c>
    </row>
    <row r="791" spans="1:3" x14ac:dyDescent="0.25">
      <c r="A791" s="53">
        <v>0.79459500000000005</v>
      </c>
      <c r="B791" s="53">
        <f t="shared" si="14"/>
        <v>3.1783800000000002</v>
      </c>
      <c r="C791" s="53">
        <v>2.9767899999999998</v>
      </c>
    </row>
    <row r="792" spans="1:3" x14ac:dyDescent="0.25">
      <c r="A792" s="53">
        <v>0.79559999999999997</v>
      </c>
      <c r="B792" s="53">
        <f t="shared" si="14"/>
        <v>3.1823999999999999</v>
      </c>
      <c r="C792" s="53">
        <v>2.97472</v>
      </c>
    </row>
    <row r="793" spans="1:3" x14ac:dyDescent="0.25">
      <c r="A793" s="53">
        <v>0.79660399999999998</v>
      </c>
      <c r="B793" s="53">
        <f t="shared" si="14"/>
        <v>3.1864159999999999</v>
      </c>
      <c r="C793" s="53">
        <v>2.9726499999999998</v>
      </c>
    </row>
    <row r="794" spans="1:3" x14ac:dyDescent="0.25">
      <c r="A794" s="53">
        <v>0.79760900000000001</v>
      </c>
      <c r="B794" s="53">
        <f t="shared" si="14"/>
        <v>3.190436</v>
      </c>
      <c r="C794" s="53">
        <v>2.9705900000000001</v>
      </c>
    </row>
    <row r="795" spans="1:3" x14ac:dyDescent="0.25">
      <c r="A795" s="53">
        <v>0.79861300000000002</v>
      </c>
      <c r="B795" s="53">
        <f t="shared" si="14"/>
        <v>3.1944520000000001</v>
      </c>
      <c r="C795" s="53">
        <v>2.9685199999999998</v>
      </c>
    </row>
    <row r="796" spans="1:3" x14ac:dyDescent="0.25">
      <c r="A796" s="53">
        <v>0.79961800000000005</v>
      </c>
      <c r="B796" s="53">
        <f t="shared" si="14"/>
        <v>3.1984720000000002</v>
      </c>
      <c r="C796" s="53">
        <v>2.96645</v>
      </c>
    </row>
    <row r="797" spans="1:3" x14ac:dyDescent="0.25">
      <c r="A797" s="53">
        <v>0.80062199999999994</v>
      </c>
      <c r="B797" s="53">
        <f t="shared" si="14"/>
        <v>3.2024879999999998</v>
      </c>
      <c r="C797" s="53">
        <v>2.9643799999999998</v>
      </c>
    </row>
    <row r="798" spans="1:3" x14ac:dyDescent="0.25">
      <c r="A798" s="53">
        <v>0.80162599999999995</v>
      </c>
      <c r="B798" s="53">
        <f t="shared" si="14"/>
        <v>3.2065039999999998</v>
      </c>
      <c r="C798" s="53">
        <v>2.9623200000000001</v>
      </c>
    </row>
    <row r="799" spans="1:3" x14ac:dyDescent="0.25">
      <c r="A799" s="53">
        <v>0.80263099999999998</v>
      </c>
      <c r="B799" s="53">
        <f t="shared" si="14"/>
        <v>3.2105239999999999</v>
      </c>
      <c r="C799" s="53">
        <v>2.9602499999999998</v>
      </c>
    </row>
    <row r="800" spans="1:3" x14ac:dyDescent="0.25">
      <c r="A800" s="53">
        <v>0.80363499999999999</v>
      </c>
      <c r="B800" s="53">
        <f t="shared" si="14"/>
        <v>3.21454</v>
      </c>
      <c r="C800" s="53">
        <v>2.95818</v>
      </c>
    </row>
    <row r="801" spans="1:3" x14ac:dyDescent="0.25">
      <c r="A801" s="53">
        <v>0.80464000000000002</v>
      </c>
      <c r="B801" s="53">
        <f t="shared" si="14"/>
        <v>3.2185600000000001</v>
      </c>
      <c r="C801" s="53">
        <v>2.9561099999999998</v>
      </c>
    </row>
    <row r="802" spans="1:3" x14ac:dyDescent="0.25">
      <c r="A802" s="53">
        <v>0.80564400000000003</v>
      </c>
      <c r="B802" s="53">
        <f t="shared" si="14"/>
        <v>3.2225760000000001</v>
      </c>
      <c r="C802" s="53">
        <v>2.9540500000000001</v>
      </c>
    </row>
    <row r="803" spans="1:3" x14ac:dyDescent="0.25">
      <c r="A803" s="53">
        <v>0.80664800000000003</v>
      </c>
      <c r="B803" s="53">
        <f t="shared" si="14"/>
        <v>3.2265920000000001</v>
      </c>
      <c r="C803" s="53">
        <v>2.9519799999999998</v>
      </c>
    </row>
    <row r="804" spans="1:3" x14ac:dyDescent="0.25">
      <c r="A804" s="53">
        <v>0.80765299999999995</v>
      </c>
      <c r="B804" s="53">
        <f t="shared" si="14"/>
        <v>3.2306119999999998</v>
      </c>
      <c r="C804" s="53">
        <v>2.94991</v>
      </c>
    </row>
    <row r="805" spans="1:3" x14ac:dyDescent="0.25">
      <c r="A805" s="53">
        <v>0.80865699999999996</v>
      </c>
      <c r="B805" s="53">
        <f t="shared" si="14"/>
        <v>3.2346279999999998</v>
      </c>
      <c r="C805" s="53">
        <v>2.9478499999999999</v>
      </c>
    </row>
    <row r="806" spans="1:3" x14ac:dyDescent="0.25">
      <c r="A806" s="53">
        <v>0.80966199999999999</v>
      </c>
      <c r="B806" s="53">
        <f t="shared" si="14"/>
        <v>3.238648</v>
      </c>
      <c r="C806" s="53">
        <v>2.9457800000000001</v>
      </c>
    </row>
    <row r="807" spans="1:3" x14ac:dyDescent="0.25">
      <c r="A807" s="53">
        <v>0.810666</v>
      </c>
      <c r="B807" s="53">
        <f t="shared" si="14"/>
        <v>3.242664</v>
      </c>
      <c r="C807" s="53">
        <v>2.9437099999999998</v>
      </c>
    </row>
    <row r="808" spans="1:3" x14ac:dyDescent="0.25">
      <c r="A808" s="53">
        <v>0.81167100000000003</v>
      </c>
      <c r="B808" s="53">
        <f t="shared" si="14"/>
        <v>3.2466840000000001</v>
      </c>
      <c r="C808" s="53">
        <v>2.94164</v>
      </c>
    </row>
    <row r="809" spans="1:3" x14ac:dyDescent="0.25">
      <c r="A809" s="53">
        <v>0.81267500000000004</v>
      </c>
      <c r="B809" s="53">
        <f t="shared" si="14"/>
        <v>3.2507000000000001</v>
      </c>
      <c r="C809" s="53">
        <v>2.9395799999999999</v>
      </c>
    </row>
    <row r="810" spans="1:3" x14ac:dyDescent="0.25">
      <c r="A810" s="53">
        <v>0.81367900000000004</v>
      </c>
      <c r="B810" s="53">
        <f t="shared" si="14"/>
        <v>3.2547160000000002</v>
      </c>
      <c r="C810" s="53">
        <v>2.9375100000000001</v>
      </c>
    </row>
    <row r="811" spans="1:3" x14ac:dyDescent="0.25">
      <c r="A811" s="53">
        <v>0.81468399999999996</v>
      </c>
      <c r="B811" s="53">
        <f t="shared" si="14"/>
        <v>3.2587359999999999</v>
      </c>
      <c r="C811" s="53">
        <v>2.9354399999999998</v>
      </c>
    </row>
    <row r="812" spans="1:3" x14ac:dyDescent="0.25">
      <c r="A812" s="53">
        <v>0.81568799999999997</v>
      </c>
      <c r="B812" s="53">
        <f t="shared" si="14"/>
        <v>3.2627519999999999</v>
      </c>
      <c r="C812" s="53">
        <v>2.93337</v>
      </c>
    </row>
    <row r="813" spans="1:3" x14ac:dyDescent="0.25">
      <c r="A813" s="53">
        <v>0.816693</v>
      </c>
      <c r="B813" s="53">
        <f t="shared" si="14"/>
        <v>3.266772</v>
      </c>
      <c r="C813" s="53">
        <v>2.9313099999999999</v>
      </c>
    </row>
    <row r="814" spans="1:3" x14ac:dyDescent="0.25">
      <c r="A814" s="53">
        <v>0.81769700000000001</v>
      </c>
      <c r="B814" s="53">
        <f t="shared" si="14"/>
        <v>3.270788</v>
      </c>
      <c r="C814" s="53">
        <v>2.9292400000000001</v>
      </c>
    </row>
    <row r="815" spans="1:3" x14ac:dyDescent="0.25">
      <c r="A815" s="53">
        <v>0.81870200000000004</v>
      </c>
      <c r="B815" s="53">
        <f t="shared" si="14"/>
        <v>3.2748080000000002</v>
      </c>
      <c r="C815" s="53">
        <v>2.9271699999999998</v>
      </c>
    </row>
    <row r="816" spans="1:3" x14ac:dyDescent="0.25">
      <c r="A816" s="53">
        <v>0.81970600000000005</v>
      </c>
      <c r="B816" s="53">
        <f t="shared" si="14"/>
        <v>3.2788240000000002</v>
      </c>
      <c r="C816" s="53">
        <v>2.9251100000000001</v>
      </c>
    </row>
    <row r="817" spans="1:3" x14ac:dyDescent="0.25">
      <c r="A817" s="53">
        <v>0.82071099999999997</v>
      </c>
      <c r="B817" s="53">
        <f t="shared" si="14"/>
        <v>3.2828439999999999</v>
      </c>
      <c r="C817" s="53">
        <v>2.9230399999999999</v>
      </c>
    </row>
    <row r="818" spans="1:3" x14ac:dyDescent="0.25">
      <c r="A818" s="53">
        <v>0.82171499999999997</v>
      </c>
      <c r="B818" s="53">
        <f t="shared" si="14"/>
        <v>3.2868599999999999</v>
      </c>
      <c r="C818" s="53">
        <v>2.9209700000000001</v>
      </c>
    </row>
    <row r="819" spans="1:3" x14ac:dyDescent="0.25">
      <c r="A819" s="53">
        <v>0.82271899999999998</v>
      </c>
      <c r="B819" s="53">
        <f t="shared" si="14"/>
        <v>3.2908759999999999</v>
      </c>
      <c r="C819" s="53">
        <v>2.9188999999999998</v>
      </c>
    </row>
    <row r="820" spans="1:3" x14ac:dyDescent="0.25">
      <c r="A820" s="53">
        <v>0.82372400000000001</v>
      </c>
      <c r="B820" s="53">
        <f t="shared" si="14"/>
        <v>3.294896</v>
      </c>
      <c r="C820" s="53">
        <v>2.9168400000000001</v>
      </c>
    </row>
    <row r="821" spans="1:3" x14ac:dyDescent="0.25">
      <c r="A821" s="53">
        <v>0.82472800000000002</v>
      </c>
      <c r="B821" s="53">
        <f t="shared" si="14"/>
        <v>3.2989120000000001</v>
      </c>
      <c r="C821" s="53">
        <v>2.9147699999999999</v>
      </c>
    </row>
    <row r="822" spans="1:3" x14ac:dyDescent="0.25">
      <c r="A822" s="53">
        <v>0.82573300000000005</v>
      </c>
      <c r="B822" s="53">
        <f t="shared" si="14"/>
        <v>3.3029320000000002</v>
      </c>
      <c r="C822" s="53">
        <v>2.9127000000000001</v>
      </c>
    </row>
    <row r="823" spans="1:3" x14ac:dyDescent="0.25">
      <c r="A823" s="53">
        <v>0.82673700000000006</v>
      </c>
      <c r="B823" s="53">
        <f t="shared" si="14"/>
        <v>3.3069480000000002</v>
      </c>
      <c r="C823" s="53">
        <v>2.9106399999999999</v>
      </c>
    </row>
    <row r="824" spans="1:3" x14ac:dyDescent="0.25">
      <c r="A824" s="53">
        <v>0.82774199999999998</v>
      </c>
      <c r="B824" s="53">
        <f t="shared" si="14"/>
        <v>3.3109679999999999</v>
      </c>
      <c r="C824" s="53">
        <v>2.9085700000000001</v>
      </c>
    </row>
    <row r="825" spans="1:3" x14ac:dyDescent="0.25">
      <c r="A825" s="53">
        <v>0.82874599999999998</v>
      </c>
      <c r="B825" s="53">
        <f t="shared" si="14"/>
        <v>3.3149839999999999</v>
      </c>
      <c r="C825" s="53">
        <v>2.9064999999999999</v>
      </c>
    </row>
    <row r="826" spans="1:3" x14ac:dyDescent="0.25">
      <c r="A826" s="53">
        <v>0.82975100000000002</v>
      </c>
      <c r="B826" s="53">
        <f t="shared" si="14"/>
        <v>3.3190040000000001</v>
      </c>
      <c r="C826" s="53">
        <v>2.9044300000000001</v>
      </c>
    </row>
    <row r="827" spans="1:3" x14ac:dyDescent="0.25">
      <c r="A827" s="53">
        <v>0.83075500000000002</v>
      </c>
      <c r="B827" s="53">
        <f t="shared" si="14"/>
        <v>3.3230200000000001</v>
      </c>
      <c r="C827" s="53">
        <v>2.9023699999999999</v>
      </c>
    </row>
    <row r="828" spans="1:3" x14ac:dyDescent="0.25">
      <c r="A828" s="53">
        <v>0.83175900000000003</v>
      </c>
      <c r="B828" s="53">
        <f t="shared" si="14"/>
        <v>3.3270360000000001</v>
      </c>
      <c r="C828" s="53">
        <v>2.9003000000000001</v>
      </c>
    </row>
    <row r="829" spans="1:3" x14ac:dyDescent="0.25">
      <c r="A829" s="53">
        <v>0.83276399999999995</v>
      </c>
      <c r="B829" s="53">
        <f t="shared" si="14"/>
        <v>3.3310559999999998</v>
      </c>
      <c r="C829" s="53">
        <v>2.8982299999999999</v>
      </c>
    </row>
    <row r="830" spans="1:3" x14ac:dyDescent="0.25">
      <c r="A830" s="53">
        <v>0.83376799999999995</v>
      </c>
      <c r="B830" s="53">
        <f t="shared" si="14"/>
        <v>3.3350719999999998</v>
      </c>
      <c r="C830" s="53">
        <v>2.8961700000000001</v>
      </c>
    </row>
    <row r="831" spans="1:3" x14ac:dyDescent="0.25">
      <c r="A831" s="53">
        <v>0.83477299999999999</v>
      </c>
      <c r="B831" s="53">
        <f t="shared" si="14"/>
        <v>3.3390919999999999</v>
      </c>
      <c r="C831" s="53">
        <v>2.8940999999999999</v>
      </c>
    </row>
    <row r="832" spans="1:3" x14ac:dyDescent="0.25">
      <c r="A832" s="53">
        <v>0.83577699999999999</v>
      </c>
      <c r="B832" s="53">
        <f t="shared" si="14"/>
        <v>3.343108</v>
      </c>
      <c r="C832" s="53">
        <v>2.8920300000000001</v>
      </c>
    </row>
    <row r="833" spans="1:3" x14ac:dyDescent="0.25">
      <c r="A833" s="53">
        <v>0.83678200000000003</v>
      </c>
      <c r="B833" s="53">
        <f t="shared" si="14"/>
        <v>3.3471280000000001</v>
      </c>
      <c r="C833" s="53">
        <v>2.8899599999999999</v>
      </c>
    </row>
    <row r="834" spans="1:3" x14ac:dyDescent="0.25">
      <c r="A834" s="53">
        <v>0.83778600000000003</v>
      </c>
      <c r="B834" s="53">
        <f t="shared" si="14"/>
        <v>3.3511440000000001</v>
      </c>
      <c r="C834" s="53">
        <v>2.8879000000000001</v>
      </c>
    </row>
    <row r="835" spans="1:3" x14ac:dyDescent="0.25">
      <c r="A835" s="53">
        <v>0.83879099999999995</v>
      </c>
      <c r="B835" s="53">
        <f t="shared" si="14"/>
        <v>3.3551639999999998</v>
      </c>
      <c r="C835" s="53">
        <v>2.8858299999999999</v>
      </c>
    </row>
    <row r="836" spans="1:3" x14ac:dyDescent="0.25">
      <c r="A836" s="53">
        <v>0.83979499999999996</v>
      </c>
      <c r="B836" s="53">
        <f t="shared" si="14"/>
        <v>3.3591799999999998</v>
      </c>
      <c r="C836" s="53">
        <v>2.8837600000000001</v>
      </c>
    </row>
    <row r="837" spans="1:3" x14ac:dyDescent="0.25">
      <c r="A837" s="53">
        <v>0.84079999999999999</v>
      </c>
      <c r="B837" s="53">
        <f t="shared" ref="B837:B900" si="15">A837*4</f>
        <v>3.3632</v>
      </c>
      <c r="C837" s="53">
        <v>2.8816999999999999</v>
      </c>
    </row>
    <row r="838" spans="1:3" x14ac:dyDescent="0.25">
      <c r="A838" s="53">
        <v>0.841804</v>
      </c>
      <c r="B838" s="53">
        <f t="shared" si="15"/>
        <v>3.367216</v>
      </c>
      <c r="C838" s="53">
        <v>2.8796300000000001</v>
      </c>
    </row>
    <row r="839" spans="1:3" x14ac:dyDescent="0.25">
      <c r="A839" s="53">
        <v>0.842808</v>
      </c>
      <c r="B839" s="53">
        <f t="shared" si="15"/>
        <v>3.371232</v>
      </c>
      <c r="C839" s="53">
        <v>2.8775599999999999</v>
      </c>
    </row>
    <row r="840" spans="1:3" x14ac:dyDescent="0.25">
      <c r="A840" s="53">
        <v>0.84381300000000004</v>
      </c>
      <c r="B840" s="53">
        <f t="shared" si="15"/>
        <v>3.3752520000000001</v>
      </c>
      <c r="C840" s="53">
        <v>2.8754900000000001</v>
      </c>
    </row>
    <row r="841" spans="1:3" x14ac:dyDescent="0.25">
      <c r="A841" s="53">
        <v>0.84481700000000004</v>
      </c>
      <c r="B841" s="53">
        <f t="shared" si="15"/>
        <v>3.3792680000000002</v>
      </c>
      <c r="C841" s="53">
        <v>2.8734299999999999</v>
      </c>
    </row>
    <row r="842" spans="1:3" x14ac:dyDescent="0.25">
      <c r="A842" s="53">
        <v>0.84582199999999996</v>
      </c>
      <c r="B842" s="53">
        <f t="shared" si="15"/>
        <v>3.3832879999999999</v>
      </c>
      <c r="C842" s="53">
        <v>2.8713600000000001</v>
      </c>
    </row>
    <row r="843" spans="1:3" x14ac:dyDescent="0.25">
      <c r="A843" s="53">
        <v>0.84682599999999997</v>
      </c>
      <c r="B843" s="53">
        <f t="shared" si="15"/>
        <v>3.3873039999999999</v>
      </c>
      <c r="C843" s="53">
        <v>2.8692899999999999</v>
      </c>
    </row>
    <row r="844" spans="1:3" x14ac:dyDescent="0.25">
      <c r="A844" s="53">
        <v>0.847831</v>
      </c>
      <c r="B844" s="53">
        <f t="shared" si="15"/>
        <v>3.391324</v>
      </c>
      <c r="C844" s="53">
        <v>2.8672300000000002</v>
      </c>
    </row>
    <row r="845" spans="1:3" x14ac:dyDescent="0.25">
      <c r="A845" s="53">
        <v>0.84883500000000001</v>
      </c>
      <c r="B845" s="53">
        <f t="shared" si="15"/>
        <v>3.39534</v>
      </c>
      <c r="C845" s="53">
        <v>2.8651599999999999</v>
      </c>
    </row>
    <row r="846" spans="1:3" x14ac:dyDescent="0.25">
      <c r="A846" s="53">
        <v>0.84984000000000004</v>
      </c>
      <c r="B846" s="53">
        <f t="shared" si="15"/>
        <v>3.3993600000000002</v>
      </c>
      <c r="C846" s="53">
        <v>2.8630900000000001</v>
      </c>
    </row>
    <row r="847" spans="1:3" x14ac:dyDescent="0.25">
      <c r="A847" s="53">
        <v>0.85084400000000004</v>
      </c>
      <c r="B847" s="53">
        <f t="shared" si="15"/>
        <v>3.4033760000000002</v>
      </c>
      <c r="C847" s="53">
        <v>2.8610199999999999</v>
      </c>
    </row>
    <row r="848" spans="1:3" x14ac:dyDescent="0.25">
      <c r="A848" s="53">
        <v>0.85184899999999997</v>
      </c>
      <c r="B848" s="53">
        <f t="shared" si="15"/>
        <v>3.4073959999999999</v>
      </c>
      <c r="C848" s="53">
        <v>2.8589600000000002</v>
      </c>
    </row>
    <row r="849" spans="1:3" x14ac:dyDescent="0.25">
      <c r="A849" s="53">
        <v>0.85285299999999997</v>
      </c>
      <c r="B849" s="53">
        <f t="shared" si="15"/>
        <v>3.4114119999999999</v>
      </c>
      <c r="C849" s="53">
        <v>2.8568899999999999</v>
      </c>
    </row>
    <row r="850" spans="1:3" x14ac:dyDescent="0.25">
      <c r="A850" s="53">
        <v>0.85385800000000001</v>
      </c>
      <c r="B850" s="53">
        <f t="shared" si="15"/>
        <v>3.415432</v>
      </c>
      <c r="C850" s="53">
        <v>2.8548200000000001</v>
      </c>
    </row>
    <row r="851" spans="1:3" x14ac:dyDescent="0.25">
      <c r="A851" s="53">
        <v>0.85486200000000001</v>
      </c>
      <c r="B851" s="53">
        <f t="shared" si="15"/>
        <v>3.419448</v>
      </c>
      <c r="C851" s="53">
        <v>2.85276</v>
      </c>
    </row>
    <row r="852" spans="1:3" x14ac:dyDescent="0.25">
      <c r="A852" s="53">
        <v>0.85586700000000004</v>
      </c>
      <c r="B852" s="53">
        <f t="shared" si="15"/>
        <v>3.4234680000000002</v>
      </c>
      <c r="C852" s="53">
        <v>2.8506900000000002</v>
      </c>
    </row>
    <row r="853" spans="1:3" x14ac:dyDescent="0.25">
      <c r="A853" s="53">
        <v>0.85687100000000005</v>
      </c>
      <c r="B853" s="53">
        <f t="shared" si="15"/>
        <v>3.4274840000000002</v>
      </c>
      <c r="C853" s="53">
        <v>2.8486199999999999</v>
      </c>
    </row>
    <row r="854" spans="1:3" x14ac:dyDescent="0.25">
      <c r="A854" s="53">
        <v>0.85787599999999997</v>
      </c>
      <c r="B854" s="53">
        <f t="shared" si="15"/>
        <v>3.4315039999999999</v>
      </c>
      <c r="C854" s="53">
        <v>2.8465500000000001</v>
      </c>
    </row>
    <row r="855" spans="1:3" x14ac:dyDescent="0.25">
      <c r="A855" s="53">
        <v>0.85887999999999998</v>
      </c>
      <c r="B855" s="53">
        <f t="shared" si="15"/>
        <v>3.4355199999999999</v>
      </c>
      <c r="C855" s="53">
        <v>2.84449</v>
      </c>
    </row>
    <row r="856" spans="1:3" x14ac:dyDescent="0.25">
      <c r="A856" s="53">
        <v>0.85988500000000001</v>
      </c>
      <c r="B856" s="53">
        <f t="shared" si="15"/>
        <v>3.43954</v>
      </c>
      <c r="C856" s="53">
        <v>2.8424200000000002</v>
      </c>
    </row>
    <row r="857" spans="1:3" x14ac:dyDescent="0.25">
      <c r="A857" s="53">
        <v>0.86088900000000002</v>
      </c>
      <c r="B857" s="53">
        <f t="shared" si="15"/>
        <v>3.4435560000000001</v>
      </c>
      <c r="C857" s="53">
        <v>2.8403499999999999</v>
      </c>
    </row>
    <row r="858" spans="1:3" x14ac:dyDescent="0.25">
      <c r="A858" s="53">
        <v>0.86189300000000002</v>
      </c>
      <c r="B858" s="53">
        <f t="shared" si="15"/>
        <v>3.4475720000000001</v>
      </c>
      <c r="C858" s="53">
        <v>2.8382800000000001</v>
      </c>
    </row>
    <row r="859" spans="1:3" x14ac:dyDescent="0.25">
      <c r="A859" s="53">
        <v>0.86289800000000005</v>
      </c>
      <c r="B859" s="53">
        <f t="shared" si="15"/>
        <v>3.4515920000000002</v>
      </c>
      <c r="C859" s="53">
        <v>2.83622</v>
      </c>
    </row>
    <row r="860" spans="1:3" x14ac:dyDescent="0.25">
      <c r="A860" s="53">
        <v>0.86390199999999995</v>
      </c>
      <c r="B860" s="53">
        <f t="shared" si="15"/>
        <v>3.4556079999999998</v>
      </c>
      <c r="C860" s="53">
        <v>2.8341500000000002</v>
      </c>
    </row>
    <row r="861" spans="1:3" x14ac:dyDescent="0.25">
      <c r="A861" s="53">
        <v>0.86490699999999998</v>
      </c>
      <c r="B861" s="53">
        <f t="shared" si="15"/>
        <v>3.4596279999999999</v>
      </c>
      <c r="C861" s="53">
        <v>2.8320799999999999</v>
      </c>
    </row>
    <row r="862" spans="1:3" x14ac:dyDescent="0.25">
      <c r="A862" s="53">
        <v>0.86591099999999999</v>
      </c>
      <c r="B862" s="53">
        <f t="shared" si="15"/>
        <v>3.4636439999999999</v>
      </c>
      <c r="C862" s="53">
        <v>2.8300200000000002</v>
      </c>
    </row>
    <row r="863" spans="1:3" x14ac:dyDescent="0.25">
      <c r="A863" s="53">
        <v>0.86691600000000002</v>
      </c>
      <c r="B863" s="53">
        <f t="shared" si="15"/>
        <v>3.4676640000000001</v>
      </c>
      <c r="C863" s="53">
        <v>2.82795</v>
      </c>
    </row>
    <row r="864" spans="1:3" x14ac:dyDescent="0.25">
      <c r="A864" s="53">
        <v>0.86792000000000002</v>
      </c>
      <c r="B864" s="53">
        <f t="shared" si="15"/>
        <v>3.4716800000000001</v>
      </c>
      <c r="C864" s="53">
        <v>2.8258800000000002</v>
      </c>
    </row>
    <row r="865" spans="1:3" x14ac:dyDescent="0.25">
      <c r="A865" s="53">
        <v>0.86892499999999995</v>
      </c>
      <c r="B865" s="53">
        <f t="shared" si="15"/>
        <v>3.4756999999999998</v>
      </c>
      <c r="C865" s="53">
        <v>2.8238099999999999</v>
      </c>
    </row>
    <row r="866" spans="1:3" x14ac:dyDescent="0.25">
      <c r="A866" s="53">
        <v>0.86992899999999995</v>
      </c>
      <c r="B866" s="53">
        <f t="shared" si="15"/>
        <v>3.4797159999999998</v>
      </c>
      <c r="C866" s="53">
        <v>2.8217500000000002</v>
      </c>
    </row>
    <row r="867" spans="1:3" x14ac:dyDescent="0.25">
      <c r="A867" s="53">
        <v>0.87093399999999999</v>
      </c>
      <c r="B867" s="53">
        <f t="shared" si="15"/>
        <v>3.4837359999999999</v>
      </c>
      <c r="C867" s="53">
        <v>2.81968</v>
      </c>
    </row>
    <row r="868" spans="1:3" x14ac:dyDescent="0.25">
      <c r="A868" s="53">
        <v>0.87193799999999999</v>
      </c>
      <c r="B868" s="53">
        <f t="shared" si="15"/>
        <v>3.487752</v>
      </c>
      <c r="C868" s="53">
        <v>2.8176100000000002</v>
      </c>
    </row>
    <row r="869" spans="1:3" x14ac:dyDescent="0.25">
      <c r="A869" s="53">
        <v>0.87294300000000002</v>
      </c>
      <c r="B869" s="53">
        <f t="shared" si="15"/>
        <v>3.4917720000000001</v>
      </c>
      <c r="C869" s="53">
        <v>2.81555</v>
      </c>
    </row>
    <row r="870" spans="1:3" x14ac:dyDescent="0.25">
      <c r="A870" s="53">
        <v>0.87394700000000003</v>
      </c>
      <c r="B870" s="53">
        <f t="shared" si="15"/>
        <v>3.4957880000000001</v>
      </c>
      <c r="C870" s="53">
        <v>2.8134800000000002</v>
      </c>
    </row>
    <row r="871" spans="1:3" x14ac:dyDescent="0.25">
      <c r="A871" s="53">
        <v>0.87495199999999995</v>
      </c>
      <c r="B871" s="53">
        <f t="shared" si="15"/>
        <v>3.4998079999999998</v>
      </c>
      <c r="C871" s="53">
        <v>2.81141</v>
      </c>
    </row>
    <row r="872" spans="1:3" x14ac:dyDescent="0.25">
      <c r="A872" s="53">
        <v>0.87595599999999996</v>
      </c>
      <c r="B872" s="53">
        <f t="shared" si="15"/>
        <v>3.5038239999999998</v>
      </c>
      <c r="C872" s="53">
        <v>2.8093400000000002</v>
      </c>
    </row>
    <row r="873" spans="1:3" x14ac:dyDescent="0.25">
      <c r="A873" s="53">
        <v>0.87696099999999999</v>
      </c>
      <c r="B873" s="53">
        <f t="shared" si="15"/>
        <v>3.507844</v>
      </c>
      <c r="C873" s="53">
        <v>2.80728</v>
      </c>
    </row>
    <row r="874" spans="1:3" x14ac:dyDescent="0.25">
      <c r="A874" s="53">
        <v>0.877965</v>
      </c>
      <c r="B874" s="53">
        <f t="shared" si="15"/>
        <v>3.51186</v>
      </c>
      <c r="C874" s="53">
        <v>2.8052100000000002</v>
      </c>
    </row>
    <row r="875" spans="1:3" x14ac:dyDescent="0.25">
      <c r="A875" s="53">
        <v>0.87897000000000003</v>
      </c>
      <c r="B875" s="53">
        <f t="shared" si="15"/>
        <v>3.5158800000000001</v>
      </c>
      <c r="C875" s="53">
        <v>2.80314</v>
      </c>
    </row>
    <row r="876" spans="1:3" x14ac:dyDescent="0.25">
      <c r="A876" s="53">
        <v>0.87997400000000003</v>
      </c>
      <c r="B876" s="53">
        <f t="shared" si="15"/>
        <v>3.5198960000000001</v>
      </c>
      <c r="C876" s="53">
        <v>2.8010700000000002</v>
      </c>
    </row>
    <row r="877" spans="1:3" x14ac:dyDescent="0.25">
      <c r="A877" s="53">
        <v>0.88097899999999996</v>
      </c>
      <c r="B877" s="53">
        <f t="shared" si="15"/>
        <v>3.5239159999999998</v>
      </c>
      <c r="C877" s="53">
        <v>2.79901</v>
      </c>
    </row>
    <row r="878" spans="1:3" x14ac:dyDescent="0.25">
      <c r="A878" s="53">
        <v>0.88198299999999996</v>
      </c>
      <c r="B878" s="53">
        <f t="shared" si="15"/>
        <v>3.5279319999999998</v>
      </c>
      <c r="C878" s="53">
        <v>2.7969400000000002</v>
      </c>
    </row>
    <row r="879" spans="1:3" x14ac:dyDescent="0.25">
      <c r="A879" s="53">
        <v>0.882988</v>
      </c>
      <c r="B879" s="53">
        <f t="shared" si="15"/>
        <v>3.531952</v>
      </c>
      <c r="C879" s="53">
        <v>2.79487</v>
      </c>
    </row>
    <row r="880" spans="1:3" x14ac:dyDescent="0.25">
      <c r="A880" s="53">
        <v>0.883992</v>
      </c>
      <c r="B880" s="53">
        <f t="shared" si="15"/>
        <v>3.535968</v>
      </c>
      <c r="C880" s="53">
        <v>2.7928099999999998</v>
      </c>
    </row>
    <row r="881" spans="1:3" x14ac:dyDescent="0.25">
      <c r="A881" s="53">
        <v>0.88499700000000003</v>
      </c>
      <c r="B881" s="53">
        <f t="shared" si="15"/>
        <v>3.5399880000000001</v>
      </c>
      <c r="C881" s="53">
        <v>2.79074</v>
      </c>
    </row>
    <row r="882" spans="1:3" x14ac:dyDescent="0.25">
      <c r="A882" s="53">
        <v>0.88600100000000004</v>
      </c>
      <c r="B882" s="53">
        <f t="shared" si="15"/>
        <v>3.5440040000000002</v>
      </c>
      <c r="C882" s="53">
        <v>2.7886700000000002</v>
      </c>
    </row>
    <row r="883" spans="1:3" x14ac:dyDescent="0.25">
      <c r="A883" s="53">
        <v>0.88700599999999996</v>
      </c>
      <c r="B883" s="53">
        <f t="shared" si="15"/>
        <v>3.5480239999999998</v>
      </c>
      <c r="C883" s="53">
        <v>2.7866</v>
      </c>
    </row>
    <row r="884" spans="1:3" x14ac:dyDescent="0.25">
      <c r="A884" s="53">
        <v>0.88800999999999997</v>
      </c>
      <c r="B884" s="53">
        <f t="shared" si="15"/>
        <v>3.5520399999999999</v>
      </c>
      <c r="C884" s="53">
        <v>2.7845399999999998</v>
      </c>
    </row>
    <row r="885" spans="1:3" x14ac:dyDescent="0.25">
      <c r="A885" s="53">
        <v>0.889015</v>
      </c>
      <c r="B885" s="53">
        <f t="shared" si="15"/>
        <v>3.55606</v>
      </c>
      <c r="C885" s="53">
        <v>2.78247</v>
      </c>
    </row>
    <row r="886" spans="1:3" x14ac:dyDescent="0.25">
      <c r="A886" s="53">
        <v>0.890019</v>
      </c>
      <c r="B886" s="53">
        <f t="shared" si="15"/>
        <v>3.560076</v>
      </c>
      <c r="C886" s="53">
        <v>2.7804000000000002</v>
      </c>
    </row>
    <row r="887" spans="1:3" x14ac:dyDescent="0.25">
      <c r="A887" s="53">
        <v>0.89102400000000004</v>
      </c>
      <c r="B887" s="53">
        <f t="shared" si="15"/>
        <v>3.5640960000000002</v>
      </c>
      <c r="C887" s="53">
        <v>2.77833</v>
      </c>
    </row>
    <row r="888" spans="1:3" x14ac:dyDescent="0.25">
      <c r="A888" s="53">
        <v>0.89202800000000004</v>
      </c>
      <c r="B888" s="53">
        <f t="shared" si="15"/>
        <v>3.5681120000000002</v>
      </c>
      <c r="C888" s="53">
        <v>2.7762699999999998</v>
      </c>
    </row>
    <row r="889" spans="1:3" x14ac:dyDescent="0.25">
      <c r="A889" s="53">
        <v>0.89303299999999997</v>
      </c>
      <c r="B889" s="53">
        <f t="shared" si="15"/>
        <v>3.5721319999999999</v>
      </c>
      <c r="C889" s="53">
        <v>2.7742</v>
      </c>
    </row>
    <row r="890" spans="1:3" x14ac:dyDescent="0.25">
      <c r="A890" s="53">
        <v>0.89403699999999997</v>
      </c>
      <c r="B890" s="53">
        <f t="shared" si="15"/>
        <v>3.5761479999999999</v>
      </c>
      <c r="C890" s="53">
        <v>2.7721300000000002</v>
      </c>
    </row>
    <row r="891" spans="1:3" x14ac:dyDescent="0.25">
      <c r="A891" s="53">
        <v>0.895042</v>
      </c>
      <c r="B891" s="53">
        <f t="shared" si="15"/>
        <v>3.580168</v>
      </c>
      <c r="C891" s="53">
        <v>2.77006</v>
      </c>
    </row>
    <row r="892" spans="1:3" x14ac:dyDescent="0.25">
      <c r="A892" s="53">
        <v>0.89604600000000001</v>
      </c>
      <c r="B892" s="53">
        <f t="shared" si="15"/>
        <v>3.584184</v>
      </c>
      <c r="C892" s="53">
        <v>2.7679999999999998</v>
      </c>
    </row>
    <row r="893" spans="1:3" x14ac:dyDescent="0.25">
      <c r="A893" s="53">
        <v>0.89705100000000004</v>
      </c>
      <c r="B893" s="53">
        <f t="shared" si="15"/>
        <v>3.5882040000000002</v>
      </c>
      <c r="C893" s="53">
        <v>2.76593</v>
      </c>
    </row>
    <row r="894" spans="1:3" x14ac:dyDescent="0.25">
      <c r="A894" s="53">
        <v>0.89805500000000005</v>
      </c>
      <c r="B894" s="53">
        <f t="shared" si="15"/>
        <v>3.5922200000000002</v>
      </c>
      <c r="C894" s="53">
        <v>2.7638600000000002</v>
      </c>
    </row>
    <row r="895" spans="1:3" x14ac:dyDescent="0.25">
      <c r="A895" s="53">
        <v>0.89905999999999997</v>
      </c>
      <c r="B895" s="53">
        <f t="shared" si="15"/>
        <v>3.5962399999999999</v>
      </c>
      <c r="C895" s="53">
        <v>2.76179</v>
      </c>
    </row>
    <row r="896" spans="1:3" x14ac:dyDescent="0.25">
      <c r="A896" s="53">
        <v>0.900065</v>
      </c>
      <c r="B896" s="53">
        <f t="shared" si="15"/>
        <v>3.60026</v>
      </c>
      <c r="C896" s="53">
        <v>2.7597299999999998</v>
      </c>
    </row>
    <row r="897" spans="1:3" x14ac:dyDescent="0.25">
      <c r="A897" s="53">
        <v>0.90106900000000001</v>
      </c>
      <c r="B897" s="53">
        <f t="shared" si="15"/>
        <v>3.604276</v>
      </c>
      <c r="C897" s="53">
        <v>2.75766</v>
      </c>
    </row>
    <row r="898" spans="1:3" x14ac:dyDescent="0.25">
      <c r="A898" s="53">
        <v>0.90207400000000004</v>
      </c>
      <c r="B898" s="53">
        <f t="shared" si="15"/>
        <v>3.6082960000000002</v>
      </c>
      <c r="C898" s="53">
        <v>2.7555900000000002</v>
      </c>
    </row>
    <row r="899" spans="1:3" x14ac:dyDescent="0.25">
      <c r="A899" s="53">
        <v>0.90307800000000005</v>
      </c>
      <c r="B899" s="53">
        <f t="shared" si="15"/>
        <v>3.6123120000000002</v>
      </c>
      <c r="C899" s="53">
        <v>2.75352</v>
      </c>
    </row>
    <row r="900" spans="1:3" x14ac:dyDescent="0.25">
      <c r="A900" s="53">
        <v>0.90408299999999997</v>
      </c>
      <c r="B900" s="53">
        <f t="shared" si="15"/>
        <v>3.6163319999999999</v>
      </c>
      <c r="C900" s="53">
        <v>2.7514599999999998</v>
      </c>
    </row>
    <row r="901" spans="1:3" x14ac:dyDescent="0.25">
      <c r="A901" s="53">
        <v>0.90508699999999997</v>
      </c>
      <c r="B901" s="53">
        <f t="shared" ref="B901:B964" si="16">A901*4</f>
        <v>3.6203479999999999</v>
      </c>
      <c r="C901" s="53">
        <v>2.74939</v>
      </c>
    </row>
    <row r="902" spans="1:3" x14ac:dyDescent="0.25">
      <c r="A902" s="53">
        <v>0.90609200000000001</v>
      </c>
      <c r="B902" s="53">
        <f t="shared" si="16"/>
        <v>3.624368</v>
      </c>
      <c r="C902" s="53">
        <v>2.7473200000000002</v>
      </c>
    </row>
    <row r="903" spans="1:3" x14ac:dyDescent="0.25">
      <c r="A903" s="53">
        <v>0.90709600000000001</v>
      </c>
      <c r="B903" s="53">
        <f t="shared" si="16"/>
        <v>3.6283840000000001</v>
      </c>
      <c r="C903" s="53">
        <v>2.74525</v>
      </c>
    </row>
    <row r="904" spans="1:3" x14ac:dyDescent="0.25">
      <c r="A904" s="53">
        <v>0.90810100000000005</v>
      </c>
      <c r="B904" s="53">
        <f t="shared" si="16"/>
        <v>3.6324040000000002</v>
      </c>
      <c r="C904" s="53">
        <v>2.7431899999999998</v>
      </c>
    </row>
    <row r="905" spans="1:3" x14ac:dyDescent="0.25">
      <c r="A905" s="53">
        <v>0.90910500000000005</v>
      </c>
      <c r="B905" s="53">
        <f t="shared" si="16"/>
        <v>3.6364200000000002</v>
      </c>
      <c r="C905" s="53">
        <v>2.74112</v>
      </c>
    </row>
    <row r="906" spans="1:3" x14ac:dyDescent="0.25">
      <c r="A906" s="53">
        <v>0.91010999999999997</v>
      </c>
      <c r="B906" s="53">
        <f t="shared" si="16"/>
        <v>3.6404399999999999</v>
      </c>
      <c r="C906" s="53">
        <v>2.7390500000000002</v>
      </c>
    </row>
    <row r="907" spans="1:3" x14ac:dyDescent="0.25">
      <c r="A907" s="53">
        <v>0.91111399999999998</v>
      </c>
      <c r="B907" s="53">
        <f t="shared" si="16"/>
        <v>3.6444559999999999</v>
      </c>
      <c r="C907" s="53">
        <v>2.73698</v>
      </c>
    </row>
    <row r="908" spans="1:3" x14ac:dyDescent="0.25">
      <c r="A908" s="53">
        <v>0.91211900000000001</v>
      </c>
      <c r="B908" s="53">
        <f t="shared" si="16"/>
        <v>3.6484760000000001</v>
      </c>
      <c r="C908" s="53">
        <v>2.7349100000000002</v>
      </c>
    </row>
    <row r="909" spans="1:3" x14ac:dyDescent="0.25">
      <c r="A909" s="53">
        <v>0.91312300000000002</v>
      </c>
      <c r="B909" s="53">
        <f t="shared" si="16"/>
        <v>3.6524920000000001</v>
      </c>
      <c r="C909" s="53">
        <v>2.73285</v>
      </c>
    </row>
    <row r="910" spans="1:3" x14ac:dyDescent="0.25">
      <c r="A910" s="53">
        <v>0.91412800000000005</v>
      </c>
      <c r="B910" s="53">
        <f t="shared" si="16"/>
        <v>3.6565120000000002</v>
      </c>
      <c r="C910" s="53">
        <v>2.7307800000000002</v>
      </c>
    </row>
    <row r="911" spans="1:3" x14ac:dyDescent="0.25">
      <c r="A911" s="53">
        <v>0.91513199999999995</v>
      </c>
      <c r="B911" s="53">
        <f t="shared" si="16"/>
        <v>3.6605279999999998</v>
      </c>
      <c r="C911" s="53">
        <v>2.72871</v>
      </c>
    </row>
    <row r="912" spans="1:3" x14ac:dyDescent="0.25">
      <c r="A912" s="53">
        <v>0.91613699999999998</v>
      </c>
      <c r="B912" s="53">
        <f t="shared" si="16"/>
        <v>3.6645479999999999</v>
      </c>
      <c r="C912" s="53">
        <v>2.7266400000000002</v>
      </c>
    </row>
    <row r="913" spans="1:3" x14ac:dyDescent="0.25">
      <c r="A913" s="53">
        <v>0.91714099999999998</v>
      </c>
      <c r="B913" s="53">
        <f t="shared" si="16"/>
        <v>3.6685639999999999</v>
      </c>
      <c r="C913" s="53">
        <v>2.72458</v>
      </c>
    </row>
    <row r="914" spans="1:3" x14ac:dyDescent="0.25">
      <c r="A914" s="53">
        <v>0.91814600000000002</v>
      </c>
      <c r="B914" s="53">
        <f t="shared" si="16"/>
        <v>3.6725840000000001</v>
      </c>
      <c r="C914" s="53">
        <v>2.7225100000000002</v>
      </c>
    </row>
    <row r="915" spans="1:3" x14ac:dyDescent="0.25">
      <c r="A915" s="53">
        <v>0.91915100000000005</v>
      </c>
      <c r="B915" s="53">
        <f t="shared" si="16"/>
        <v>3.6766040000000002</v>
      </c>
      <c r="C915" s="53">
        <v>2.72044</v>
      </c>
    </row>
    <row r="916" spans="1:3" x14ac:dyDescent="0.25">
      <c r="A916" s="53">
        <v>0.92015499999999995</v>
      </c>
      <c r="B916" s="53">
        <f t="shared" si="16"/>
        <v>3.6806199999999998</v>
      </c>
      <c r="C916" s="53">
        <v>2.7183700000000002</v>
      </c>
    </row>
    <row r="917" spans="1:3" x14ac:dyDescent="0.25">
      <c r="A917" s="53">
        <v>0.92115999999999998</v>
      </c>
      <c r="B917" s="53">
        <f t="shared" si="16"/>
        <v>3.6846399999999999</v>
      </c>
      <c r="C917" s="53">
        <v>2.7162999999999999</v>
      </c>
    </row>
    <row r="918" spans="1:3" x14ac:dyDescent="0.25">
      <c r="A918" s="53">
        <v>0.92216399999999998</v>
      </c>
      <c r="B918" s="53">
        <f t="shared" si="16"/>
        <v>3.6886559999999999</v>
      </c>
      <c r="C918" s="53">
        <v>2.7142400000000002</v>
      </c>
    </row>
    <row r="919" spans="1:3" x14ac:dyDescent="0.25">
      <c r="A919" s="53">
        <v>0.92316900000000002</v>
      </c>
      <c r="B919" s="53">
        <f t="shared" si="16"/>
        <v>3.6926760000000001</v>
      </c>
      <c r="C919" s="53">
        <v>2.71217</v>
      </c>
    </row>
    <row r="920" spans="1:3" x14ac:dyDescent="0.25">
      <c r="A920" s="53">
        <v>0.92417300000000002</v>
      </c>
      <c r="B920" s="53">
        <f t="shared" si="16"/>
        <v>3.6966920000000001</v>
      </c>
      <c r="C920" s="53">
        <v>2.7101000000000002</v>
      </c>
    </row>
    <row r="921" spans="1:3" x14ac:dyDescent="0.25">
      <c r="A921" s="53">
        <v>0.92517799999999994</v>
      </c>
      <c r="B921" s="53">
        <f t="shared" si="16"/>
        <v>3.7007119999999998</v>
      </c>
      <c r="C921" s="53">
        <v>2.7080299999999999</v>
      </c>
    </row>
    <row r="922" spans="1:3" x14ac:dyDescent="0.25">
      <c r="A922" s="53">
        <v>0.92618199999999995</v>
      </c>
      <c r="B922" s="53">
        <f t="shared" si="16"/>
        <v>3.7047279999999998</v>
      </c>
      <c r="C922" s="53">
        <v>2.7059600000000001</v>
      </c>
    </row>
    <row r="923" spans="1:3" x14ac:dyDescent="0.25">
      <c r="A923" s="53">
        <v>0.92718699999999998</v>
      </c>
      <c r="B923" s="53">
        <f t="shared" si="16"/>
        <v>3.7087479999999999</v>
      </c>
      <c r="C923" s="53">
        <v>2.7039</v>
      </c>
    </row>
    <row r="924" spans="1:3" x14ac:dyDescent="0.25">
      <c r="A924" s="53">
        <v>0.92819099999999999</v>
      </c>
      <c r="B924" s="53">
        <f t="shared" si="16"/>
        <v>3.712764</v>
      </c>
      <c r="C924" s="53">
        <v>2.7018300000000002</v>
      </c>
    </row>
    <row r="925" spans="1:3" x14ac:dyDescent="0.25">
      <c r="A925" s="53">
        <v>0.92919600000000002</v>
      </c>
      <c r="B925" s="53">
        <f t="shared" si="16"/>
        <v>3.7167840000000001</v>
      </c>
      <c r="C925" s="53">
        <v>2.6997599999999999</v>
      </c>
    </row>
    <row r="926" spans="1:3" x14ac:dyDescent="0.25">
      <c r="A926" s="53">
        <v>0.93020000000000003</v>
      </c>
      <c r="B926" s="53">
        <f t="shared" si="16"/>
        <v>3.7208000000000001</v>
      </c>
      <c r="C926" s="53">
        <v>2.6976900000000001</v>
      </c>
    </row>
    <row r="927" spans="1:3" x14ac:dyDescent="0.25">
      <c r="A927" s="53">
        <v>0.93120499999999995</v>
      </c>
      <c r="B927" s="53">
        <f t="shared" si="16"/>
        <v>3.7248199999999998</v>
      </c>
      <c r="C927" s="53">
        <v>2.6956199999999999</v>
      </c>
    </row>
    <row r="928" spans="1:3" x14ac:dyDescent="0.25">
      <c r="A928" s="53">
        <v>0.93220999999999998</v>
      </c>
      <c r="B928" s="53">
        <f t="shared" si="16"/>
        <v>3.7288399999999999</v>
      </c>
      <c r="C928" s="53">
        <v>2.6935600000000002</v>
      </c>
    </row>
    <row r="929" spans="1:3" x14ac:dyDescent="0.25">
      <c r="A929" s="53">
        <v>0.93321399999999999</v>
      </c>
      <c r="B929" s="53">
        <f t="shared" si="16"/>
        <v>3.732856</v>
      </c>
      <c r="C929" s="53">
        <v>2.6914899999999999</v>
      </c>
    </row>
    <row r="930" spans="1:3" x14ac:dyDescent="0.25">
      <c r="A930" s="53">
        <v>0.93421900000000002</v>
      </c>
      <c r="B930" s="53">
        <f t="shared" si="16"/>
        <v>3.7368760000000001</v>
      </c>
      <c r="C930" s="53">
        <v>2.6894200000000001</v>
      </c>
    </row>
    <row r="931" spans="1:3" x14ac:dyDescent="0.25">
      <c r="A931" s="53">
        <v>0.93522300000000003</v>
      </c>
      <c r="B931" s="53">
        <f t="shared" si="16"/>
        <v>3.7408920000000001</v>
      </c>
      <c r="C931" s="53">
        <v>2.6873499999999999</v>
      </c>
    </row>
    <row r="932" spans="1:3" x14ac:dyDescent="0.25">
      <c r="A932" s="53">
        <v>0.93622799999999995</v>
      </c>
      <c r="B932" s="53">
        <f t="shared" si="16"/>
        <v>3.7449119999999998</v>
      </c>
      <c r="C932" s="53">
        <v>2.6852800000000001</v>
      </c>
    </row>
    <row r="933" spans="1:3" x14ac:dyDescent="0.25">
      <c r="A933" s="53">
        <v>0.93723199999999995</v>
      </c>
      <c r="B933" s="53">
        <f t="shared" si="16"/>
        <v>3.7489279999999998</v>
      </c>
      <c r="C933" s="53">
        <v>2.6832199999999999</v>
      </c>
    </row>
    <row r="934" spans="1:3" x14ac:dyDescent="0.25">
      <c r="A934" s="53">
        <v>0.93823699999999999</v>
      </c>
      <c r="B934" s="53">
        <f t="shared" si="16"/>
        <v>3.752948</v>
      </c>
      <c r="C934" s="53">
        <v>2.6811500000000001</v>
      </c>
    </row>
    <row r="935" spans="1:3" x14ac:dyDescent="0.25">
      <c r="A935" s="53">
        <v>0.93924099999999999</v>
      </c>
      <c r="B935" s="53">
        <f t="shared" si="16"/>
        <v>3.756964</v>
      </c>
      <c r="C935" s="53">
        <v>2.6790799999999999</v>
      </c>
    </row>
    <row r="936" spans="1:3" x14ac:dyDescent="0.25">
      <c r="A936" s="53">
        <v>0.94024600000000003</v>
      </c>
      <c r="B936" s="53">
        <f t="shared" si="16"/>
        <v>3.7609840000000001</v>
      </c>
      <c r="C936" s="53">
        <v>2.6770100000000001</v>
      </c>
    </row>
    <row r="937" spans="1:3" x14ac:dyDescent="0.25">
      <c r="A937" s="53">
        <v>0.94125000000000003</v>
      </c>
      <c r="B937" s="53">
        <f t="shared" si="16"/>
        <v>3.7650000000000001</v>
      </c>
      <c r="C937" s="53">
        <v>2.6749399999999999</v>
      </c>
    </row>
    <row r="938" spans="1:3" x14ac:dyDescent="0.25">
      <c r="A938" s="53">
        <v>0.94225499999999995</v>
      </c>
      <c r="B938" s="53">
        <f t="shared" si="16"/>
        <v>3.7690199999999998</v>
      </c>
      <c r="C938" s="53">
        <v>2.6728700000000001</v>
      </c>
    </row>
    <row r="939" spans="1:3" x14ac:dyDescent="0.25">
      <c r="A939" s="53">
        <v>0.94325999999999999</v>
      </c>
      <c r="B939" s="53">
        <f t="shared" si="16"/>
        <v>3.7730399999999999</v>
      </c>
      <c r="C939" s="53">
        <v>2.6708099999999999</v>
      </c>
    </row>
    <row r="940" spans="1:3" x14ac:dyDescent="0.25">
      <c r="A940" s="53">
        <v>0.94426399999999999</v>
      </c>
      <c r="B940" s="53">
        <f t="shared" si="16"/>
        <v>3.777056</v>
      </c>
      <c r="C940" s="53">
        <v>2.6687400000000001</v>
      </c>
    </row>
    <row r="941" spans="1:3" x14ac:dyDescent="0.25">
      <c r="A941" s="53">
        <v>0.94526900000000003</v>
      </c>
      <c r="B941" s="53">
        <f t="shared" si="16"/>
        <v>3.7810760000000001</v>
      </c>
      <c r="C941" s="53">
        <v>2.6666699999999999</v>
      </c>
    </row>
    <row r="942" spans="1:3" x14ac:dyDescent="0.25">
      <c r="A942" s="53">
        <v>0.94627300000000003</v>
      </c>
      <c r="B942" s="53">
        <f t="shared" si="16"/>
        <v>3.7850920000000001</v>
      </c>
      <c r="C942" s="53">
        <v>2.6646000000000001</v>
      </c>
    </row>
    <row r="943" spans="1:3" x14ac:dyDescent="0.25">
      <c r="A943" s="53">
        <v>0.94727799999999995</v>
      </c>
      <c r="B943" s="53">
        <f t="shared" si="16"/>
        <v>3.7891119999999998</v>
      </c>
      <c r="C943" s="53">
        <v>2.6625299999999998</v>
      </c>
    </row>
    <row r="944" spans="1:3" x14ac:dyDescent="0.25">
      <c r="A944" s="53">
        <v>0.94828199999999996</v>
      </c>
      <c r="B944" s="53">
        <f t="shared" si="16"/>
        <v>3.7931279999999998</v>
      </c>
      <c r="C944" s="53">
        <v>2.66046</v>
      </c>
    </row>
    <row r="945" spans="1:3" x14ac:dyDescent="0.25">
      <c r="A945" s="53">
        <v>0.94928699999999999</v>
      </c>
      <c r="B945" s="53">
        <f t="shared" si="16"/>
        <v>3.797148</v>
      </c>
      <c r="C945" s="53">
        <v>2.6583999999999999</v>
      </c>
    </row>
    <row r="946" spans="1:3" x14ac:dyDescent="0.25">
      <c r="A946" s="53">
        <v>0.950291</v>
      </c>
      <c r="B946" s="53">
        <f t="shared" si="16"/>
        <v>3.801164</v>
      </c>
      <c r="C946" s="53">
        <v>2.6563300000000001</v>
      </c>
    </row>
    <row r="947" spans="1:3" x14ac:dyDescent="0.25">
      <c r="A947" s="53">
        <v>0.95129600000000003</v>
      </c>
      <c r="B947" s="53">
        <f t="shared" si="16"/>
        <v>3.8051840000000001</v>
      </c>
      <c r="C947" s="53">
        <v>2.6542599999999998</v>
      </c>
    </row>
    <row r="948" spans="1:3" x14ac:dyDescent="0.25">
      <c r="A948" s="53">
        <v>0.95230099999999995</v>
      </c>
      <c r="B948" s="53">
        <f t="shared" si="16"/>
        <v>3.8092039999999998</v>
      </c>
      <c r="C948" s="53">
        <v>2.65219</v>
      </c>
    </row>
    <row r="949" spans="1:3" x14ac:dyDescent="0.25">
      <c r="A949" s="53">
        <v>0.95330499999999996</v>
      </c>
      <c r="B949" s="53">
        <f t="shared" si="16"/>
        <v>3.8132199999999998</v>
      </c>
      <c r="C949" s="53">
        <v>2.6501199999999998</v>
      </c>
    </row>
    <row r="950" spans="1:3" x14ac:dyDescent="0.25">
      <c r="A950" s="53">
        <v>0.95430999999999999</v>
      </c>
      <c r="B950" s="53">
        <f t="shared" si="16"/>
        <v>3.81724</v>
      </c>
      <c r="C950" s="53">
        <v>2.64805</v>
      </c>
    </row>
    <row r="951" spans="1:3" x14ac:dyDescent="0.25">
      <c r="A951" s="53">
        <v>0.955314</v>
      </c>
      <c r="B951" s="53">
        <f t="shared" si="16"/>
        <v>3.821256</v>
      </c>
      <c r="C951" s="53">
        <v>2.6459800000000002</v>
      </c>
    </row>
    <row r="952" spans="1:3" x14ac:dyDescent="0.25">
      <c r="A952" s="53">
        <v>0.95631900000000003</v>
      </c>
      <c r="B952" s="53">
        <f t="shared" si="16"/>
        <v>3.8252760000000001</v>
      </c>
      <c r="C952" s="53">
        <v>2.64392</v>
      </c>
    </row>
    <row r="953" spans="1:3" x14ac:dyDescent="0.25">
      <c r="A953" s="53">
        <v>0.95732300000000004</v>
      </c>
      <c r="B953" s="53">
        <f t="shared" si="16"/>
        <v>3.8292920000000001</v>
      </c>
      <c r="C953" s="53">
        <v>2.6418499999999998</v>
      </c>
    </row>
    <row r="954" spans="1:3" x14ac:dyDescent="0.25">
      <c r="A954" s="53">
        <v>0.95832799999999996</v>
      </c>
      <c r="B954" s="53">
        <f t="shared" si="16"/>
        <v>3.8333119999999998</v>
      </c>
      <c r="C954" s="53">
        <v>2.63978</v>
      </c>
    </row>
    <row r="955" spans="1:3" x14ac:dyDescent="0.25">
      <c r="A955" s="53">
        <v>0.95933299999999999</v>
      </c>
      <c r="B955" s="53">
        <f t="shared" si="16"/>
        <v>3.837332</v>
      </c>
      <c r="C955" s="53">
        <v>2.6377100000000002</v>
      </c>
    </row>
    <row r="956" spans="1:3" x14ac:dyDescent="0.25">
      <c r="A956" s="53">
        <v>0.960337</v>
      </c>
      <c r="B956" s="53">
        <f t="shared" si="16"/>
        <v>3.841348</v>
      </c>
      <c r="C956" s="53">
        <v>2.63564</v>
      </c>
    </row>
    <row r="957" spans="1:3" x14ac:dyDescent="0.25">
      <c r="A957" s="53">
        <v>0.96134200000000003</v>
      </c>
      <c r="B957" s="53">
        <f t="shared" si="16"/>
        <v>3.8453680000000001</v>
      </c>
      <c r="C957" s="53">
        <v>2.6335700000000002</v>
      </c>
    </row>
    <row r="958" spans="1:3" x14ac:dyDescent="0.25">
      <c r="A958" s="53">
        <v>0.96234600000000003</v>
      </c>
      <c r="B958" s="53">
        <f t="shared" si="16"/>
        <v>3.8493840000000001</v>
      </c>
      <c r="C958" s="53">
        <v>2.6315</v>
      </c>
    </row>
    <row r="959" spans="1:3" x14ac:dyDescent="0.25">
      <c r="A959" s="53">
        <v>0.96335099999999996</v>
      </c>
      <c r="B959" s="53">
        <f t="shared" si="16"/>
        <v>3.8534039999999998</v>
      </c>
      <c r="C959" s="53">
        <v>2.6294300000000002</v>
      </c>
    </row>
    <row r="960" spans="1:3" x14ac:dyDescent="0.25">
      <c r="A960" s="53">
        <v>0.96435499999999996</v>
      </c>
      <c r="B960" s="53">
        <f t="shared" si="16"/>
        <v>3.8574199999999998</v>
      </c>
      <c r="C960" s="53">
        <v>2.62737</v>
      </c>
    </row>
    <row r="961" spans="1:3" x14ac:dyDescent="0.25">
      <c r="A961" s="53">
        <v>0.96536</v>
      </c>
      <c r="B961" s="53">
        <f t="shared" si="16"/>
        <v>3.86144</v>
      </c>
      <c r="C961" s="53">
        <v>2.6253000000000002</v>
      </c>
    </row>
    <row r="962" spans="1:3" x14ac:dyDescent="0.25">
      <c r="A962" s="53">
        <v>0.966364</v>
      </c>
      <c r="B962" s="53">
        <f t="shared" si="16"/>
        <v>3.865456</v>
      </c>
      <c r="C962" s="53">
        <v>2.62323</v>
      </c>
    </row>
    <row r="963" spans="1:3" x14ac:dyDescent="0.25">
      <c r="A963" s="53">
        <v>0.96736900000000003</v>
      </c>
      <c r="B963" s="53">
        <f t="shared" si="16"/>
        <v>3.8694760000000001</v>
      </c>
      <c r="C963" s="53">
        <v>2.6211600000000002</v>
      </c>
    </row>
    <row r="964" spans="1:3" x14ac:dyDescent="0.25">
      <c r="A964" s="53">
        <v>0.96837399999999996</v>
      </c>
      <c r="B964" s="53">
        <f t="shared" si="16"/>
        <v>3.8734959999999998</v>
      </c>
      <c r="C964" s="53">
        <v>2.6190899999999999</v>
      </c>
    </row>
    <row r="965" spans="1:3" x14ac:dyDescent="0.25">
      <c r="A965" s="53">
        <v>0.96937799999999996</v>
      </c>
      <c r="B965" s="53">
        <f t="shared" ref="B965:B1002" si="17">A965*4</f>
        <v>3.8775119999999998</v>
      </c>
      <c r="C965" s="53">
        <v>2.6170200000000001</v>
      </c>
    </row>
    <row r="966" spans="1:3" x14ac:dyDescent="0.25">
      <c r="A966" s="53">
        <v>0.970383</v>
      </c>
      <c r="B966" s="53">
        <f t="shared" si="17"/>
        <v>3.881532</v>
      </c>
      <c r="C966" s="53">
        <v>2.6149499999999999</v>
      </c>
    </row>
    <row r="967" spans="1:3" x14ac:dyDescent="0.25">
      <c r="A967" s="53">
        <v>0.971387</v>
      </c>
      <c r="B967" s="53">
        <f t="shared" si="17"/>
        <v>3.885548</v>
      </c>
      <c r="C967" s="53">
        <v>2.6128800000000001</v>
      </c>
    </row>
    <row r="968" spans="1:3" x14ac:dyDescent="0.25">
      <c r="A968" s="53">
        <v>0.97239200000000003</v>
      </c>
      <c r="B968" s="53">
        <f t="shared" si="17"/>
        <v>3.8895680000000001</v>
      </c>
      <c r="C968" s="53">
        <v>2.6108099999999999</v>
      </c>
    </row>
    <row r="969" spans="1:3" x14ac:dyDescent="0.25">
      <c r="A969" s="53">
        <v>0.97339699999999996</v>
      </c>
      <c r="B969" s="53">
        <f t="shared" si="17"/>
        <v>3.8935879999999998</v>
      </c>
      <c r="C969" s="53">
        <v>2.6087500000000001</v>
      </c>
    </row>
    <row r="970" spans="1:3" x14ac:dyDescent="0.25">
      <c r="A970" s="53">
        <v>0.97440099999999996</v>
      </c>
      <c r="B970" s="53">
        <f t="shared" si="17"/>
        <v>3.8976039999999998</v>
      </c>
      <c r="C970" s="53">
        <v>2.6066799999999999</v>
      </c>
    </row>
    <row r="971" spans="1:3" x14ac:dyDescent="0.25">
      <c r="A971" s="53">
        <v>0.975406</v>
      </c>
      <c r="B971" s="53">
        <f t="shared" si="17"/>
        <v>3.901624</v>
      </c>
      <c r="C971" s="53">
        <v>2.6046100000000001</v>
      </c>
    </row>
    <row r="972" spans="1:3" x14ac:dyDescent="0.25">
      <c r="A972" s="53">
        <v>0.97641</v>
      </c>
      <c r="B972" s="53">
        <f t="shared" si="17"/>
        <v>3.90564</v>
      </c>
      <c r="C972" s="53">
        <v>2.6025399999999999</v>
      </c>
    </row>
    <row r="973" spans="1:3" x14ac:dyDescent="0.25">
      <c r="A973" s="53">
        <v>0.97741500000000003</v>
      </c>
      <c r="B973" s="53">
        <f t="shared" si="17"/>
        <v>3.9096600000000001</v>
      </c>
      <c r="C973" s="53">
        <v>2.6004700000000001</v>
      </c>
    </row>
    <row r="974" spans="1:3" x14ac:dyDescent="0.25">
      <c r="A974" s="53">
        <v>0.97841900000000004</v>
      </c>
      <c r="B974" s="53">
        <f t="shared" si="17"/>
        <v>3.9136760000000002</v>
      </c>
      <c r="C974" s="53">
        <v>2.5983999999999998</v>
      </c>
    </row>
    <row r="975" spans="1:3" x14ac:dyDescent="0.25">
      <c r="A975" s="53">
        <v>0.97942399999999996</v>
      </c>
      <c r="B975" s="53">
        <f t="shared" si="17"/>
        <v>3.9176959999999998</v>
      </c>
      <c r="C975" s="53">
        <v>2.59633</v>
      </c>
    </row>
    <row r="976" spans="1:3" x14ac:dyDescent="0.25">
      <c r="A976" s="53">
        <v>0.98042899999999999</v>
      </c>
      <c r="B976" s="53">
        <f t="shared" si="17"/>
        <v>3.921716</v>
      </c>
      <c r="C976" s="53">
        <v>2.5942599999999998</v>
      </c>
    </row>
    <row r="977" spans="1:3" x14ac:dyDescent="0.25">
      <c r="A977" s="53">
        <v>0.981433</v>
      </c>
      <c r="B977" s="53">
        <f t="shared" si="17"/>
        <v>3.925732</v>
      </c>
      <c r="C977" s="53">
        <v>2.59219</v>
      </c>
    </row>
    <row r="978" spans="1:3" x14ac:dyDescent="0.25">
      <c r="A978" s="53">
        <v>0.98243800000000003</v>
      </c>
      <c r="B978" s="53">
        <f t="shared" si="17"/>
        <v>3.9297520000000001</v>
      </c>
      <c r="C978" s="53">
        <v>2.5901200000000002</v>
      </c>
    </row>
    <row r="979" spans="1:3" x14ac:dyDescent="0.25">
      <c r="A979" s="53">
        <v>0.98344200000000004</v>
      </c>
      <c r="B979" s="53">
        <f t="shared" si="17"/>
        <v>3.9337680000000002</v>
      </c>
      <c r="C979" s="53">
        <v>2.58805</v>
      </c>
    </row>
    <row r="980" spans="1:3" x14ac:dyDescent="0.25">
      <c r="A980" s="53">
        <v>0.98444699999999996</v>
      </c>
      <c r="B980" s="53">
        <f t="shared" si="17"/>
        <v>3.9377879999999998</v>
      </c>
      <c r="C980" s="53">
        <v>2.5859800000000002</v>
      </c>
    </row>
    <row r="981" spans="1:3" x14ac:dyDescent="0.25">
      <c r="A981" s="53">
        <v>0.98545099999999997</v>
      </c>
      <c r="B981" s="53">
        <f t="shared" si="17"/>
        <v>3.9418039999999999</v>
      </c>
      <c r="C981" s="53">
        <v>2.5839099999999999</v>
      </c>
    </row>
    <row r="982" spans="1:3" x14ac:dyDescent="0.25">
      <c r="A982" s="53">
        <v>0.986456</v>
      </c>
      <c r="B982" s="53">
        <f t="shared" si="17"/>
        <v>3.945824</v>
      </c>
      <c r="C982" s="53">
        <v>2.5818500000000002</v>
      </c>
    </row>
    <row r="983" spans="1:3" x14ac:dyDescent="0.25">
      <c r="A983" s="53">
        <v>0.98746100000000003</v>
      </c>
      <c r="B983" s="53">
        <f t="shared" si="17"/>
        <v>3.9498440000000001</v>
      </c>
      <c r="C983" s="53">
        <v>2.57978</v>
      </c>
    </row>
    <row r="984" spans="1:3" x14ac:dyDescent="0.25">
      <c r="A984" s="53">
        <v>0.98846500000000004</v>
      </c>
      <c r="B984" s="53">
        <f t="shared" si="17"/>
        <v>3.9538600000000002</v>
      </c>
      <c r="C984" s="53">
        <v>2.5777100000000002</v>
      </c>
    </row>
    <row r="985" spans="1:3" x14ac:dyDescent="0.25">
      <c r="A985" s="53">
        <v>0.98946999999999996</v>
      </c>
      <c r="B985" s="53">
        <f t="shared" si="17"/>
        <v>3.9578799999999998</v>
      </c>
      <c r="C985" s="53">
        <v>2.5756399999999999</v>
      </c>
    </row>
    <row r="986" spans="1:3" x14ac:dyDescent="0.25">
      <c r="A986" s="53">
        <v>0.99047399999999997</v>
      </c>
      <c r="B986" s="53">
        <f t="shared" si="17"/>
        <v>3.9618959999999999</v>
      </c>
      <c r="C986" s="53">
        <v>2.5735700000000001</v>
      </c>
    </row>
    <row r="987" spans="1:3" x14ac:dyDescent="0.25">
      <c r="A987" s="53">
        <v>0.991479</v>
      </c>
      <c r="B987" s="53">
        <f t="shared" si="17"/>
        <v>3.965916</v>
      </c>
      <c r="C987" s="53">
        <v>2.5714999999999999</v>
      </c>
    </row>
    <row r="988" spans="1:3" x14ac:dyDescent="0.25">
      <c r="A988" s="53">
        <v>0.99248400000000003</v>
      </c>
      <c r="B988" s="53">
        <f t="shared" si="17"/>
        <v>3.9699360000000001</v>
      </c>
      <c r="C988" s="53">
        <v>2.5694300000000001</v>
      </c>
    </row>
    <row r="989" spans="1:3" x14ac:dyDescent="0.25">
      <c r="A989" s="53">
        <v>0.99348800000000004</v>
      </c>
      <c r="B989" s="53">
        <f t="shared" si="17"/>
        <v>3.9739520000000002</v>
      </c>
      <c r="C989" s="53">
        <v>2.5673599999999999</v>
      </c>
    </row>
    <row r="990" spans="1:3" x14ac:dyDescent="0.25">
      <c r="A990" s="53">
        <v>0.99449299999999996</v>
      </c>
      <c r="B990" s="53">
        <f t="shared" si="17"/>
        <v>3.9779719999999998</v>
      </c>
      <c r="C990" s="53">
        <v>2.5652900000000001</v>
      </c>
    </row>
    <row r="991" spans="1:3" x14ac:dyDescent="0.25">
      <c r="A991" s="53">
        <v>0.99549699999999997</v>
      </c>
      <c r="B991" s="53">
        <f t="shared" si="17"/>
        <v>3.9819879999999999</v>
      </c>
      <c r="C991" s="53">
        <v>2.5632199999999998</v>
      </c>
    </row>
    <row r="992" spans="1:3" x14ac:dyDescent="0.25">
      <c r="A992" s="53">
        <v>0.996502</v>
      </c>
      <c r="B992" s="53">
        <f t="shared" si="17"/>
        <v>3.986008</v>
      </c>
      <c r="C992" s="53">
        <v>2.56115</v>
      </c>
    </row>
    <row r="993" spans="1:3" x14ac:dyDescent="0.25">
      <c r="A993" s="53">
        <v>0.99750700000000003</v>
      </c>
      <c r="B993" s="53">
        <f t="shared" si="17"/>
        <v>3.9900280000000001</v>
      </c>
      <c r="C993" s="53">
        <v>2.5590799999999998</v>
      </c>
    </row>
    <row r="994" spans="1:3" x14ac:dyDescent="0.25">
      <c r="A994" s="53">
        <v>0.99851100000000004</v>
      </c>
      <c r="B994" s="53">
        <f t="shared" si="17"/>
        <v>3.9940440000000001</v>
      </c>
      <c r="C994" s="53">
        <v>2.55701</v>
      </c>
    </row>
    <row r="995" spans="1:3" x14ac:dyDescent="0.25">
      <c r="A995" s="53">
        <v>0.99951599999999996</v>
      </c>
      <c r="B995" s="53">
        <f t="shared" si="17"/>
        <v>3.9980639999999998</v>
      </c>
      <c r="C995" s="53">
        <v>2.5549400000000002</v>
      </c>
    </row>
    <row r="996" spans="1:3" x14ac:dyDescent="0.25">
      <c r="A996" s="53">
        <v>1.0005200000000001</v>
      </c>
      <c r="B996" s="53">
        <f t="shared" si="17"/>
        <v>4.0020800000000003</v>
      </c>
      <c r="C996" s="53">
        <v>2.55287</v>
      </c>
    </row>
    <row r="997" spans="1:3" x14ac:dyDescent="0.25">
      <c r="A997" s="53">
        <v>1.00152</v>
      </c>
      <c r="B997" s="53">
        <f t="shared" si="17"/>
        <v>4.0060799999999999</v>
      </c>
      <c r="C997" s="53">
        <v>2.5508000000000002</v>
      </c>
    </row>
    <row r="998" spans="1:3" x14ac:dyDescent="0.25">
      <c r="A998" s="53">
        <v>1.0025299999999999</v>
      </c>
      <c r="B998" s="53">
        <f t="shared" si="17"/>
        <v>4.0101199999999997</v>
      </c>
      <c r="C998" s="53">
        <v>2.5487299999999999</v>
      </c>
    </row>
    <row r="999" spans="1:3" x14ac:dyDescent="0.25">
      <c r="A999" s="53">
        <v>1.00353</v>
      </c>
      <c r="B999" s="53">
        <f t="shared" si="17"/>
        <v>4.0141200000000001</v>
      </c>
      <c r="C999" s="53">
        <v>2.5466600000000001</v>
      </c>
    </row>
    <row r="1000" spans="1:3" x14ac:dyDescent="0.25">
      <c r="A1000" s="53">
        <v>1.00454</v>
      </c>
      <c r="B1000" s="53">
        <f t="shared" si="17"/>
        <v>4.01816</v>
      </c>
      <c r="C1000" s="53">
        <v>2.5445899999999999</v>
      </c>
    </row>
    <row r="1001" spans="1:3" x14ac:dyDescent="0.25">
      <c r="A1001" s="53">
        <v>1.0055400000000001</v>
      </c>
      <c r="B1001" s="53">
        <f t="shared" si="17"/>
        <v>4.0221600000000004</v>
      </c>
      <c r="C1001" s="53">
        <v>2.5425200000000001</v>
      </c>
    </row>
    <row r="1002" spans="1:3" x14ac:dyDescent="0.25">
      <c r="A1002" s="53">
        <v>1.0065500000000001</v>
      </c>
      <c r="B1002" s="53">
        <f t="shared" si="17"/>
        <v>4.0262000000000002</v>
      </c>
      <c r="C1002" s="53">
        <v>2.5404499999999999</v>
      </c>
    </row>
  </sheetData>
  <mergeCells count="12">
    <mergeCell ref="W25:W27"/>
    <mergeCell ref="A3:B3"/>
    <mergeCell ref="A4:B4"/>
    <mergeCell ref="P4:P8"/>
    <mergeCell ref="P9:P13"/>
    <mergeCell ref="P14:P22"/>
    <mergeCell ref="P23:P37"/>
    <mergeCell ref="W4:W6"/>
    <mergeCell ref="W7:W9"/>
    <mergeCell ref="W10:W13"/>
    <mergeCell ref="W14:W17"/>
    <mergeCell ref="W18:W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4DEFD-1C1D-4980-A5AD-C8218FA0D3BA}">
  <dimension ref="E3:I20"/>
  <sheetViews>
    <sheetView zoomScale="130" zoomScaleNormal="130" workbookViewId="0">
      <selection activeCell="U35" sqref="U35"/>
    </sheetView>
  </sheetViews>
  <sheetFormatPr defaultRowHeight="15" x14ac:dyDescent="0.25"/>
  <sheetData>
    <row r="3" spans="5:5" x14ac:dyDescent="0.25">
      <c r="E3" t="s">
        <v>38</v>
      </c>
    </row>
    <row r="20" spans="6:9" x14ac:dyDescent="0.25">
      <c r="F20" s="56" t="s">
        <v>56</v>
      </c>
      <c r="G20" s="56" t="s">
        <v>56</v>
      </c>
      <c r="H20" t="s">
        <v>56</v>
      </c>
      <c r="I20" t="s">
        <v>56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GVHP (0,22) data</vt:lpstr>
      <vt:lpstr>HVHP (0,45) data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2022-02-12T13:38:53Z</dcterms:modified>
</cp:coreProperties>
</file>